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1870" windowHeight="13170"/>
  </bookViews>
  <sheets>
    <sheet name="5" sheetId="2" r:id="rId1"/>
  </sheets>
  <definedNames>
    <definedName name="_xlnm._FilterDatabase" localSheetId="0" hidden="1">'5'!#REF!</definedName>
    <definedName name="_xlnm.Print_Area" localSheetId="0">'5'!$A$1:$G$270</definedName>
    <definedName name="_xlnm.Print_Titles" localSheetId="0">'5'!$1:$8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9" i="2" l="1"/>
  <c r="F242" i="2"/>
  <c r="F235" i="2"/>
  <c r="F216" i="2"/>
  <c r="F195" i="2"/>
  <c r="G192" i="2"/>
  <c r="F192" i="2"/>
  <c r="F175" i="2"/>
  <c r="F152" i="2"/>
  <c r="F123" i="2"/>
  <c r="F99" i="2"/>
  <c r="F78" i="2"/>
  <c r="F62" i="2"/>
  <c r="F39" i="2"/>
  <c r="F25" i="2"/>
  <c r="F12" i="2"/>
  <c r="F9" i="2" l="1"/>
  <c r="D262" i="2" l="1"/>
  <c r="E262" i="2" s="1"/>
  <c r="D261" i="2"/>
  <c r="E261" i="2" s="1"/>
  <c r="D260" i="2"/>
  <c r="E260" i="2" s="1"/>
  <c r="D259" i="2"/>
  <c r="E259" i="2" s="1"/>
  <c r="D258" i="2"/>
  <c r="E258" i="2" s="1"/>
  <c r="D257" i="2"/>
  <c r="E257" i="2" s="1"/>
  <c r="D256" i="2"/>
  <c r="E256" i="2" s="1"/>
  <c r="D255" i="2"/>
  <c r="E255" i="2" s="1"/>
  <c r="D254" i="2"/>
  <c r="E254" i="2" s="1"/>
  <c r="D253" i="2"/>
  <c r="E253" i="2" s="1"/>
  <c r="D252" i="2"/>
  <c r="E252" i="2" s="1"/>
  <c r="D251" i="2"/>
  <c r="E251" i="2" s="1"/>
  <c r="D250" i="2"/>
  <c r="E250" i="2" s="1"/>
  <c r="G249" i="2"/>
  <c r="D248" i="2"/>
  <c r="E248" i="2" s="1"/>
  <c r="E247" i="2"/>
  <c r="D247" i="2"/>
  <c r="D246" i="2"/>
  <c r="E246" i="2" s="1"/>
  <c r="E244" i="2"/>
  <c r="D244" i="2"/>
  <c r="G242" i="2"/>
  <c r="D241" i="2"/>
  <c r="E241" i="2" s="1"/>
  <c r="D239" i="2"/>
  <c r="E239" i="2" s="1"/>
  <c r="D238" i="2"/>
  <c r="E238" i="2" s="1"/>
  <c r="D237" i="2"/>
  <c r="E237" i="2" s="1"/>
  <c r="D236" i="2"/>
  <c r="E236" i="2" s="1"/>
  <c r="G235" i="2"/>
  <c r="D234" i="2"/>
  <c r="E234" i="2" s="1"/>
  <c r="D233" i="2"/>
  <c r="E233" i="2" s="1"/>
  <c r="D232" i="2"/>
  <c r="E232" i="2" s="1"/>
  <c r="D231" i="2"/>
  <c r="E231" i="2" s="1"/>
  <c r="D230" i="2"/>
  <c r="E230" i="2" s="1"/>
  <c r="D229" i="2"/>
  <c r="E229" i="2" s="1"/>
  <c r="D228" i="2"/>
  <c r="E228" i="2" s="1"/>
  <c r="D227" i="2"/>
  <c r="E227" i="2" s="1"/>
  <c r="D226" i="2"/>
  <c r="E226" i="2" s="1"/>
  <c r="D225" i="2"/>
  <c r="E225" i="2" s="1"/>
  <c r="D224" i="2"/>
  <c r="E224" i="2" s="1"/>
  <c r="D223" i="2"/>
  <c r="E223" i="2" s="1"/>
  <c r="D222" i="2"/>
  <c r="E222" i="2" s="1"/>
  <c r="E221" i="2"/>
  <c r="D221" i="2"/>
  <c r="D220" i="2"/>
  <c r="E220" i="2" s="1"/>
  <c r="E219" i="2"/>
  <c r="D219" i="2"/>
  <c r="D218" i="2"/>
  <c r="E218" i="2" s="1"/>
  <c r="D217" i="2"/>
  <c r="E217" i="2" s="1"/>
  <c r="G216" i="2"/>
  <c r="D215" i="2"/>
  <c r="E215" i="2" s="1"/>
  <c r="D214" i="2"/>
  <c r="E214" i="2" s="1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4" i="2"/>
  <c r="E204" i="2" s="1"/>
  <c r="D203" i="2"/>
  <c r="E203" i="2" s="1"/>
  <c r="D202" i="2"/>
  <c r="E202" i="2" s="1"/>
  <c r="D201" i="2"/>
  <c r="E201" i="2" s="1"/>
  <c r="D200" i="2"/>
  <c r="E200" i="2" s="1"/>
  <c r="D199" i="2"/>
  <c r="E199" i="2" s="1"/>
  <c r="D198" i="2"/>
  <c r="E198" i="2" s="1"/>
  <c r="D197" i="2"/>
  <c r="E197" i="2" s="1"/>
  <c r="G195" i="2"/>
  <c r="D194" i="2"/>
  <c r="E194" i="2" s="1"/>
  <c r="D193" i="2"/>
  <c r="E193" i="2" s="1"/>
  <c r="D192" i="2"/>
  <c r="E191" i="2"/>
  <c r="D191" i="2"/>
  <c r="D190" i="2"/>
  <c r="E190" i="2" s="1"/>
  <c r="E189" i="2"/>
  <c r="D189" i="2"/>
  <c r="D188" i="2"/>
  <c r="E188" i="2" s="1"/>
  <c r="D187" i="2"/>
  <c r="E187" i="2" s="1"/>
  <c r="D186" i="2"/>
  <c r="E186" i="2" s="1"/>
  <c r="D184" i="2"/>
  <c r="E184" i="2" s="1"/>
  <c r="D183" i="2"/>
  <c r="E183" i="2" s="1"/>
  <c r="D182" i="2"/>
  <c r="E182" i="2" s="1"/>
  <c r="D181" i="2"/>
  <c r="E181" i="2" s="1"/>
  <c r="D180" i="2"/>
  <c r="E180" i="2" s="1"/>
  <c r="D179" i="2"/>
  <c r="E179" i="2" s="1"/>
  <c r="D178" i="2"/>
  <c r="E178" i="2" s="1"/>
  <c r="D177" i="2"/>
  <c r="E177" i="2" s="1"/>
  <c r="D176" i="2"/>
  <c r="E176" i="2" s="1"/>
  <c r="G175" i="2"/>
  <c r="D174" i="2"/>
  <c r="E174" i="2" s="1"/>
  <c r="D173" i="2"/>
  <c r="E173" i="2" s="1"/>
  <c r="D172" i="2"/>
  <c r="E172" i="2" s="1"/>
  <c r="D171" i="2"/>
  <c r="E171" i="2" s="1"/>
  <c r="D170" i="2"/>
  <c r="E170" i="2" s="1"/>
  <c r="D169" i="2"/>
  <c r="E169" i="2" s="1"/>
  <c r="D166" i="2"/>
  <c r="E166" i="2" s="1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7" i="2"/>
  <c r="E157" i="2" s="1"/>
  <c r="D156" i="2"/>
  <c r="E156" i="2" s="1"/>
  <c r="D154" i="2"/>
  <c r="E154" i="2" s="1"/>
  <c r="D153" i="2"/>
  <c r="E153" i="2" s="1"/>
  <c r="G152" i="2"/>
  <c r="D151" i="2"/>
  <c r="E151" i="2" s="1"/>
  <c r="D150" i="2"/>
  <c r="E150" i="2" s="1"/>
  <c r="D147" i="2"/>
  <c r="E147" i="2" s="1"/>
  <c r="D145" i="2"/>
  <c r="E145" i="2" s="1"/>
  <c r="D144" i="2"/>
  <c r="E144" i="2" s="1"/>
  <c r="D143" i="2"/>
  <c r="E143" i="2" s="1"/>
  <c r="D141" i="2"/>
  <c r="E141" i="2" s="1"/>
  <c r="D139" i="2"/>
  <c r="E139" i="2" s="1"/>
  <c r="D138" i="2"/>
  <c r="E138" i="2" s="1"/>
  <c r="D135" i="2"/>
  <c r="E135" i="2" s="1"/>
  <c r="D134" i="2"/>
  <c r="E134" i="2" s="1"/>
  <c r="D133" i="2"/>
  <c r="E133" i="2" s="1"/>
  <c r="D132" i="2"/>
  <c r="E132" i="2" s="1"/>
  <c r="D131" i="2"/>
  <c r="E131" i="2" s="1"/>
  <c r="D130" i="2"/>
  <c r="E130" i="2" s="1"/>
  <c r="E128" i="2"/>
  <c r="D128" i="2"/>
  <c r="D126" i="2"/>
  <c r="E126" i="2" s="1"/>
  <c r="D125" i="2"/>
  <c r="E125" i="2" s="1"/>
  <c r="D124" i="2"/>
  <c r="E124" i="2" s="1"/>
  <c r="G123" i="2"/>
  <c r="D122" i="2"/>
  <c r="E122" i="2" s="1"/>
  <c r="D121" i="2"/>
  <c r="E121" i="2" s="1"/>
  <c r="D120" i="2"/>
  <c r="E120" i="2" s="1"/>
  <c r="D119" i="2"/>
  <c r="E119" i="2" s="1"/>
  <c r="D116" i="2"/>
  <c r="E116" i="2" s="1"/>
  <c r="D115" i="2"/>
  <c r="E115" i="2" s="1"/>
  <c r="D114" i="2"/>
  <c r="E114" i="2" s="1"/>
  <c r="D113" i="2"/>
  <c r="E113" i="2" s="1"/>
  <c r="D112" i="2"/>
  <c r="E112" i="2" s="1"/>
  <c r="D111" i="2"/>
  <c r="E111" i="2" s="1"/>
  <c r="D110" i="2"/>
  <c r="E110" i="2" s="1"/>
  <c r="D109" i="2"/>
  <c r="E109" i="2" s="1"/>
  <c r="D108" i="2"/>
  <c r="E108" i="2" s="1"/>
  <c r="D107" i="2"/>
  <c r="E107" i="2" s="1"/>
  <c r="D106" i="2"/>
  <c r="E106" i="2" s="1"/>
  <c r="D104" i="2"/>
  <c r="E104" i="2" s="1"/>
  <c r="D103" i="2"/>
  <c r="E103" i="2" s="1"/>
  <c r="D100" i="2"/>
  <c r="E100" i="2" s="1"/>
  <c r="G99" i="2"/>
  <c r="D98" i="2"/>
  <c r="E98" i="2" s="1"/>
  <c r="D97" i="2"/>
  <c r="E97" i="2" s="1"/>
  <c r="D94" i="2"/>
  <c r="E94" i="2" s="1"/>
  <c r="D93" i="2"/>
  <c r="E93" i="2" s="1"/>
  <c r="D91" i="2"/>
  <c r="E91" i="2" s="1"/>
  <c r="D90" i="2"/>
  <c r="E90" i="2" s="1"/>
  <c r="D89" i="2"/>
  <c r="E89" i="2" s="1"/>
  <c r="D87" i="2"/>
  <c r="E87" i="2" s="1"/>
  <c r="D86" i="2"/>
  <c r="E86" i="2" s="1"/>
  <c r="D84" i="2"/>
  <c r="E84" i="2" s="1"/>
  <c r="D83" i="2"/>
  <c r="E83" i="2" s="1"/>
  <c r="D82" i="2"/>
  <c r="E82" i="2" s="1"/>
  <c r="D79" i="2"/>
  <c r="E79" i="2" s="1"/>
  <c r="G78" i="2"/>
  <c r="D77" i="2"/>
  <c r="E77" i="2" s="1"/>
  <c r="D76" i="2"/>
  <c r="E76" i="2" s="1"/>
  <c r="D75" i="2"/>
  <c r="E75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5" i="2"/>
  <c r="E65" i="2" s="1"/>
  <c r="D63" i="2"/>
  <c r="E63" i="2" s="1"/>
  <c r="G62" i="2"/>
  <c r="D61" i="2"/>
  <c r="E61" i="2" s="1"/>
  <c r="D60" i="2"/>
  <c r="E60" i="2" s="1"/>
  <c r="D59" i="2"/>
  <c r="E59" i="2" s="1"/>
  <c r="E58" i="2"/>
  <c r="D58" i="2"/>
  <c r="D56" i="2"/>
  <c r="E56" i="2" s="1"/>
  <c r="E54" i="2"/>
  <c r="D54" i="2"/>
  <c r="D53" i="2"/>
  <c r="E53" i="2" s="1"/>
  <c r="D52" i="2"/>
  <c r="E52" i="2" s="1"/>
  <c r="D51" i="2"/>
  <c r="E51" i="2" s="1"/>
  <c r="D49" i="2"/>
  <c r="E49" i="2" s="1"/>
  <c r="D47" i="2"/>
  <c r="E47" i="2" s="1"/>
  <c r="D46" i="2"/>
  <c r="E46" i="2" s="1"/>
  <c r="D45" i="2"/>
  <c r="E45" i="2" s="1"/>
  <c r="D43" i="2"/>
  <c r="E43" i="2" s="1"/>
  <c r="D42" i="2"/>
  <c r="E42" i="2" s="1"/>
  <c r="D41" i="2"/>
  <c r="E41" i="2" s="1"/>
  <c r="D40" i="2"/>
  <c r="E40" i="2" s="1"/>
  <c r="G39" i="2"/>
  <c r="D38" i="2"/>
  <c r="E38" i="2" s="1"/>
  <c r="D37" i="2"/>
  <c r="E37" i="2" s="1"/>
  <c r="D35" i="2"/>
  <c r="E35" i="2" s="1"/>
  <c r="D34" i="2"/>
  <c r="E34" i="2" s="1"/>
  <c r="D32" i="2"/>
  <c r="E32" i="2" s="1"/>
  <c r="D31" i="2"/>
  <c r="E31" i="2" s="1"/>
  <c r="D30" i="2"/>
  <c r="E30" i="2" s="1"/>
  <c r="D28" i="2"/>
  <c r="E28" i="2" s="1"/>
  <c r="D27" i="2"/>
  <c r="G25" i="2"/>
  <c r="E24" i="2"/>
  <c r="D24" i="2"/>
  <c r="D23" i="2"/>
  <c r="E23" i="2" s="1"/>
  <c r="E21" i="2"/>
  <c r="D21" i="2"/>
  <c r="D18" i="2"/>
  <c r="E18" i="2" s="1"/>
  <c r="D15" i="2"/>
  <c r="E15" i="2" s="1"/>
  <c r="D14" i="2"/>
  <c r="E14" i="2" s="1"/>
  <c r="D13" i="2"/>
  <c r="E13" i="2" s="1"/>
  <c r="G12" i="2"/>
  <c r="D12" i="2"/>
  <c r="D11" i="2"/>
  <c r="E11" i="2" s="1"/>
  <c r="D10" i="2"/>
  <c r="E10" i="2" s="1"/>
  <c r="E78" i="2" l="1"/>
  <c r="E99" i="2"/>
  <c r="E152" i="2"/>
  <c r="D216" i="2"/>
  <c r="D175" i="2"/>
  <c r="D242" i="2"/>
  <c r="E39" i="2"/>
  <c r="G9" i="2"/>
  <c r="E242" i="2"/>
  <c r="E62" i="2"/>
  <c r="E175" i="2"/>
  <c r="D25" i="2"/>
  <c r="D9" i="2" s="1"/>
  <c r="E9" i="2" s="1"/>
  <c r="E27" i="2"/>
  <c r="E25" i="2" s="1"/>
  <c r="E235" i="2"/>
  <c r="E12" i="2"/>
  <c r="E123" i="2"/>
  <c r="E195" i="2"/>
  <c r="E216" i="2"/>
  <c r="E192" i="2"/>
  <c r="E249" i="2"/>
  <c r="D39" i="2"/>
  <c r="D78" i="2"/>
  <c r="D123" i="2"/>
  <c r="D62" i="2"/>
  <c r="D99" i="2"/>
  <c r="D152" i="2"/>
  <c r="D195" i="2"/>
  <c r="D235" i="2"/>
  <c r="D249" i="2"/>
</calcChain>
</file>

<file path=xl/sharedStrings.xml><?xml version="1.0" encoding="utf-8"?>
<sst xmlns="http://schemas.openxmlformats.org/spreadsheetml/2006/main" count="332" uniqueCount="257">
  <si>
    <t>Cuadro 5. DETENIDOS EN LA REPÚBLICA, POR ÁREA, SEGÚN NACIONALIDAD Y FALTA O DELITO: AÑO 2024</t>
  </si>
  <si>
    <t>Nacionalidad y falta o delito</t>
  </si>
  <si>
    <t>Detenidos</t>
  </si>
  <si>
    <t>Total</t>
  </si>
  <si>
    <t>Por cada    10,000     habitantes   (1)</t>
  </si>
  <si>
    <t>Área</t>
  </si>
  <si>
    <t>Urbana</t>
  </si>
  <si>
    <t>Rural</t>
  </si>
  <si>
    <t>TOTAL</t>
  </si>
  <si>
    <t>Panameños</t>
  </si>
  <si>
    <t>Extranjeros</t>
  </si>
  <si>
    <t>Contra la personalidad jurídica del Estado</t>
  </si>
  <si>
    <t>Actos subversivos</t>
  </si>
  <si>
    <t>-</t>
  </si>
  <si>
    <t>Contra la seguridad del Presidente</t>
  </si>
  <si>
    <t>Contra la vida del Presidente</t>
  </si>
  <si>
    <t xml:space="preserve">Contra la vida, seguridad y la libertad de los  </t>
  </si>
  <si>
    <t xml:space="preserve">jefes o representantes de una nación </t>
  </si>
  <si>
    <t>extranjera</t>
  </si>
  <si>
    <t xml:space="preserve">Dirigir o formar parte de organización de </t>
  </si>
  <si>
    <t xml:space="preserve">carácter internacional dedicada al tráfico con </t>
  </si>
  <si>
    <t>personas o drogas</t>
  </si>
  <si>
    <t xml:space="preserve">Hacer tomar armas a nacionales contra los </t>
  </si>
  <si>
    <t>poderes constituidos legalmente</t>
  </si>
  <si>
    <t>Otros</t>
  </si>
  <si>
    <t>Contra la libertad</t>
  </si>
  <si>
    <t>Contra la inviolabilidad del secreto y el derecho</t>
  </si>
  <si>
    <t>a la intimidad</t>
  </si>
  <si>
    <t xml:space="preserve">Contra las libertades políticas </t>
  </si>
  <si>
    <t>Impedir o perturbar el ejercicio de las funciones</t>
  </si>
  <si>
    <t>o ceremonias religiosas</t>
  </si>
  <si>
    <t xml:space="preserve">Privar a otro de su libertad </t>
  </si>
  <si>
    <t xml:space="preserve">Profanar o violar tumbas </t>
  </si>
  <si>
    <t>Usar violencias o amenazas para obligar a</t>
  </si>
  <si>
    <t>alguien a hacer algo contra su voluntad</t>
  </si>
  <si>
    <t xml:space="preserve">Violación de domicilio </t>
  </si>
  <si>
    <t xml:space="preserve">Violación de la correspondencia, secretos </t>
  </si>
  <si>
    <t>postales y de telecomunicaciones</t>
  </si>
  <si>
    <t xml:space="preserve">Otros </t>
  </si>
  <si>
    <t>Contra la administración pública</t>
  </si>
  <si>
    <t>Abuso de autoridad</t>
  </si>
  <si>
    <t>Concusión y exacción</t>
  </si>
  <si>
    <t xml:space="preserve">Corrupción de funcionarios públicos </t>
  </si>
  <si>
    <t>Denegación de justicia</t>
  </si>
  <si>
    <t>Destrucción de documentos en las oficinas</t>
  </si>
  <si>
    <t>públicas</t>
  </si>
  <si>
    <t>Enriquecimiento injustificado</t>
  </si>
  <si>
    <t xml:space="preserve">Entorpecer la labor de la autoridad pública </t>
  </si>
  <si>
    <t>Contra la administración pública: (Continuación)</t>
  </si>
  <si>
    <t xml:space="preserve">Extralimitación de funciones </t>
  </si>
  <si>
    <t>Infracción de los deberes de los servidores</t>
  </si>
  <si>
    <t>públicos</t>
  </si>
  <si>
    <t xml:space="preserve">Irrespeto a la autoridad </t>
  </si>
  <si>
    <t xml:space="preserve">Peculado </t>
  </si>
  <si>
    <t>Resistencia a la autoridad</t>
  </si>
  <si>
    <t>Supresión de documentos en las oficinas</t>
  </si>
  <si>
    <t>Sustracción de documentos en las oficinas</t>
  </si>
  <si>
    <t xml:space="preserve">Usurpación de funciones públicas </t>
  </si>
  <si>
    <t>Violación de sellos</t>
  </si>
  <si>
    <t>Contra la administración de justicia</t>
  </si>
  <si>
    <t>Apología del delito</t>
  </si>
  <si>
    <t xml:space="preserve">Aprovechamiento de las cosas provenientes del </t>
  </si>
  <si>
    <t xml:space="preserve"> </t>
  </si>
  <si>
    <t>delito</t>
  </si>
  <si>
    <t xml:space="preserve">Denunciar una infracción punible sabiendo que </t>
  </si>
  <si>
    <t>no se ha cometido</t>
  </si>
  <si>
    <t>Encubridor de delincuentes</t>
  </si>
  <si>
    <t xml:space="preserve">Evasión de detenidos o sancionados </t>
  </si>
  <si>
    <t>Falso testimonio</t>
  </si>
  <si>
    <t xml:space="preserve">Hacerse justicia por sí mismo </t>
  </si>
  <si>
    <t>Prevaricato</t>
  </si>
  <si>
    <t xml:space="preserve">Quebrantamiento de sanciones </t>
  </si>
  <si>
    <t xml:space="preserve">Simulación de pruebas o indicios que puedan </t>
  </si>
  <si>
    <t>servir a una instrucción judicial</t>
  </si>
  <si>
    <t xml:space="preserve">Soborno </t>
  </si>
  <si>
    <t>Contra la fe pública</t>
  </si>
  <si>
    <t>Ejercicio ilegal de una profesión</t>
  </si>
  <si>
    <t xml:space="preserve">Extender, hacer uso o derivar provecho de </t>
  </si>
  <si>
    <t>un documento falso o alterado relacionado</t>
  </si>
  <si>
    <t>con la existencia o no de una enfermedad</t>
  </si>
  <si>
    <t>Falsedad</t>
  </si>
  <si>
    <t>Falsificación de firmas</t>
  </si>
  <si>
    <t>Falsificación de papel sellado, estampilla y</t>
  </si>
  <si>
    <t>timbres nacionales</t>
  </si>
  <si>
    <t>Falsificación en documentos y escritos privados</t>
  </si>
  <si>
    <t>Contra la fe pública:(Continuación)</t>
  </si>
  <si>
    <t>Falsificación en documentos y escritos públicos</t>
  </si>
  <si>
    <t xml:space="preserve">Falsificación o alteración de moneda </t>
  </si>
  <si>
    <t>Girar cheque sin suficiente provisión de fondos</t>
  </si>
  <si>
    <t>Hacer uso de una tarjeta de crédito o débito</t>
  </si>
  <si>
    <t>no expedida a su favor</t>
  </si>
  <si>
    <t>Introducción y circulación de monedas falsas</t>
  </si>
  <si>
    <t>Suprimir, ocultar, destruir en todo o parte de</t>
  </si>
  <si>
    <t xml:space="preserve">un documento original o una copia que lo </t>
  </si>
  <si>
    <t>sustituya legalmente</t>
  </si>
  <si>
    <t>Contra la seguridad colectiva</t>
  </si>
  <si>
    <t xml:space="preserve">Asociación ilícita </t>
  </si>
  <si>
    <t xml:space="preserve">Causar estragos por medio de inundaciones </t>
  </si>
  <si>
    <t>desmoronamiento, derrumbe u otro medio</t>
  </si>
  <si>
    <t>poderoso de destrucción</t>
  </si>
  <si>
    <t xml:space="preserve">Compra y venta de drogas </t>
  </si>
  <si>
    <t xml:space="preserve">Contra la seguridad de los medios de </t>
  </si>
  <si>
    <t>transporte o comunicaciones</t>
  </si>
  <si>
    <t>Cultivo, extracción y elaboración de drogas</t>
  </si>
  <si>
    <t>Envenenar o contaminar aguas potables</t>
  </si>
  <si>
    <t xml:space="preserve">Incendio </t>
  </si>
  <si>
    <t>Piratería</t>
  </si>
  <si>
    <t xml:space="preserve">Posesión de drogas </t>
  </si>
  <si>
    <t xml:space="preserve">Posesión, uso y tráfico ilegal de drogas </t>
  </si>
  <si>
    <t xml:space="preserve">Posesión y comercio de armas prohibidas </t>
  </si>
  <si>
    <t>Propagar enfermedad peligrosa o contagiosa</t>
  </si>
  <si>
    <t>Terrorismo</t>
  </si>
  <si>
    <t xml:space="preserve">Tráfico de drogas </t>
  </si>
  <si>
    <t xml:space="preserve">Usar, fabricar, suministrar, adquirir o sustraer </t>
  </si>
  <si>
    <t xml:space="preserve">armas, municiones y explosivos en forma </t>
  </si>
  <si>
    <t>ilegal</t>
  </si>
  <si>
    <t xml:space="preserve">Uso de drogas </t>
  </si>
  <si>
    <t>Venta de alimentos o medicinas dañadas</t>
  </si>
  <si>
    <t>Contra la economía nacional</t>
  </si>
  <si>
    <t>Blanqueos de capitales (lavado de dinero)</t>
  </si>
  <si>
    <t>Competencia desleal</t>
  </si>
  <si>
    <t xml:space="preserve">Contrabando </t>
  </si>
  <si>
    <t>Contra la economía nacional: (Continuación)</t>
  </si>
  <si>
    <t xml:space="preserve">Contra el derecho de autor </t>
  </si>
  <si>
    <t xml:space="preserve">Contra la libre competencia y los derechos </t>
  </si>
  <si>
    <t>de los consumidores y usuarios</t>
  </si>
  <si>
    <t>Contra la seguridad informática</t>
  </si>
  <si>
    <t xml:space="preserve">Contra los derechos de propiedad industrial </t>
  </si>
  <si>
    <t>Declararse en quiebra</t>
  </si>
  <si>
    <t xml:space="preserve">Defraudación fiscal </t>
  </si>
  <si>
    <t xml:space="preserve">Delitos financieros </t>
  </si>
  <si>
    <t xml:space="preserve">Destrucción de materias primas, productos </t>
  </si>
  <si>
    <t>agrícolas o industriales, instrumentos de</t>
  </si>
  <si>
    <t>producción</t>
  </si>
  <si>
    <t>Difundir una enfermedad en animales o plantas</t>
  </si>
  <si>
    <t xml:space="preserve">Fabricar, importar o vender producto </t>
  </si>
  <si>
    <t xml:space="preserve">protegido por patente sin autorización </t>
  </si>
  <si>
    <t xml:space="preserve">Producción y venta ilegal de bebidas </t>
  </si>
  <si>
    <t xml:space="preserve">alcohólicas </t>
  </si>
  <si>
    <t xml:space="preserve">Restringir o imposibilitar el libre comercio </t>
  </si>
  <si>
    <t xml:space="preserve">Retención indebida de cuotas </t>
  </si>
  <si>
    <t xml:space="preserve">Usar marca legítima ajena en productos o </t>
  </si>
  <si>
    <t xml:space="preserve">artículos de su propia fabricación </t>
  </si>
  <si>
    <t>Vender o hacer circular productos agrícolas</t>
  </si>
  <si>
    <t>o industriales con nombres, marcas o</t>
  </si>
  <si>
    <t>signos distintivos falsificados o alterados</t>
  </si>
  <si>
    <t xml:space="preserve">Contra el orden jurídico familiar y el estado civil </t>
  </si>
  <si>
    <t xml:space="preserve">Adulterio </t>
  </si>
  <si>
    <t xml:space="preserve">Bigamia </t>
  </si>
  <si>
    <t xml:space="preserve">Contra la identidad y tráfico de personas </t>
  </si>
  <si>
    <t>menores de edad</t>
  </si>
  <si>
    <t xml:space="preserve">Deambular a deshoras </t>
  </si>
  <si>
    <t xml:space="preserve">Depositar un menor en auspicio o </t>
  </si>
  <si>
    <t>establecimiento de beneficencia ocultando</t>
  </si>
  <si>
    <t>su estado civil</t>
  </si>
  <si>
    <t xml:space="preserve">Evasión del hogar </t>
  </si>
  <si>
    <t>Incesto</t>
  </si>
  <si>
    <t xml:space="preserve">Incumplimiento de los deberes familiares </t>
  </si>
  <si>
    <t xml:space="preserve">Irrespeto a los padres </t>
  </si>
  <si>
    <t xml:space="preserve">Lugares no aptos para menores </t>
  </si>
  <si>
    <t xml:space="preserve">Maltrato al menor </t>
  </si>
  <si>
    <t>Contra el orden jurídico familiar y el estado civil:</t>
  </si>
  <si>
    <t>(Continuación)</t>
  </si>
  <si>
    <t xml:space="preserve">Negligencia de padres y tutores </t>
  </si>
  <si>
    <t xml:space="preserve">Pensión alimenticia </t>
  </si>
  <si>
    <t xml:space="preserve">Riña familiar </t>
  </si>
  <si>
    <t xml:space="preserve">Sustracción de menores </t>
  </si>
  <si>
    <t>Violencia intrafamiliar</t>
  </si>
  <si>
    <t>Contra el pudor y la libertad sexual</t>
  </si>
  <si>
    <t xml:space="preserve">Abusos deshonestos </t>
  </si>
  <si>
    <t xml:space="preserve">Acoso sexual </t>
  </si>
  <si>
    <t xml:space="preserve">Corrupción de menores </t>
  </si>
  <si>
    <t xml:space="preserve">Estupro </t>
  </si>
  <si>
    <t>Explotación sexual comercial</t>
  </si>
  <si>
    <t>Pornografía</t>
  </si>
  <si>
    <t>Prostitución clandestina</t>
  </si>
  <si>
    <t>Proxenetismo</t>
  </si>
  <si>
    <t>Rapto</t>
  </si>
  <si>
    <t xml:space="preserve">Relaciones sexuales consensuadas con un o </t>
  </si>
  <si>
    <t>una menor de edad</t>
  </si>
  <si>
    <t>Rufianismo</t>
  </si>
  <si>
    <t xml:space="preserve">Tentativa de violación carnal </t>
  </si>
  <si>
    <t>Trata sexual</t>
  </si>
  <si>
    <t xml:space="preserve">Violación carnal </t>
  </si>
  <si>
    <t>Contra el honor</t>
  </si>
  <si>
    <t xml:space="preserve">Calumnia </t>
  </si>
  <si>
    <t xml:space="preserve">Injuria </t>
  </si>
  <si>
    <t>Contra la vida y la integridad personal</t>
  </si>
  <si>
    <t>Abandono de niños u otras personas incapaces</t>
  </si>
  <si>
    <t xml:space="preserve">de velar por su seguridad o su salud </t>
  </si>
  <si>
    <t xml:space="preserve">Aborto provocado </t>
  </si>
  <si>
    <t xml:space="preserve">Agresión con uso de violencia </t>
  </si>
  <si>
    <t xml:space="preserve">Disparar arma de fuego </t>
  </si>
  <si>
    <t xml:space="preserve">Escándalo </t>
  </si>
  <si>
    <t>Femicidio</t>
  </si>
  <si>
    <t xml:space="preserve">Homicidio  </t>
  </si>
  <si>
    <t xml:space="preserve">Homicidio por imprudencia </t>
  </si>
  <si>
    <t>Contra la vida y la integridad personal: (Conti-</t>
  </si>
  <si>
    <t>nuación)</t>
  </si>
  <si>
    <t>Inducir al suicidio</t>
  </si>
  <si>
    <t xml:space="preserve">Lesiones personales </t>
  </si>
  <si>
    <t xml:space="preserve">Lesiones por imprudencia </t>
  </si>
  <si>
    <t xml:space="preserve">Provocaciones y amenazas </t>
  </si>
  <si>
    <t>Reproducción y manipulación genética</t>
  </si>
  <si>
    <t xml:space="preserve">Riña </t>
  </si>
  <si>
    <t xml:space="preserve">Tentativa de homicidio </t>
  </si>
  <si>
    <t xml:space="preserve">Violencia de género </t>
  </si>
  <si>
    <t>Contra el patrimonio</t>
  </si>
  <si>
    <t xml:space="preserve">Abigeato (hurto pecuario) </t>
  </si>
  <si>
    <t xml:space="preserve">Abuso de confianza </t>
  </si>
  <si>
    <t xml:space="preserve">Apropiación indebida </t>
  </si>
  <si>
    <t>Contra el patrimonio histórico de la nación</t>
  </si>
  <si>
    <t xml:space="preserve">Daños o perjuicios a la propiedad </t>
  </si>
  <si>
    <t>Estafa y otros fraudes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</si>
  <si>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</si>
  <si>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</si>
  <si>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</si>
  <si>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</si>
  <si>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</si>
  <si>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</si>
  <si>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 xml:space="preserve">Sospecha de hurto </t>
  </si>
  <si>
    <t xml:space="preserve">Sospecha de robo </t>
  </si>
  <si>
    <t xml:space="preserve">Tentativa de hurto </t>
  </si>
  <si>
    <t xml:space="preserve">Tentativa de robo </t>
  </si>
  <si>
    <t xml:space="preserve">Usurpación </t>
  </si>
  <si>
    <t>Contra el ambiente</t>
  </si>
  <si>
    <t xml:space="preserve">Contra la normativa urbanística </t>
  </si>
  <si>
    <t xml:space="preserve">Contra la vida silvestre </t>
  </si>
  <si>
    <t xml:space="preserve">Contra los animales domésticos </t>
  </si>
  <si>
    <t xml:space="preserve">Contra los recursos naturales </t>
  </si>
  <si>
    <t xml:space="preserve">Tramitación, aprobación y cumplimiento de </t>
  </si>
  <si>
    <t>documentación ambiental</t>
  </si>
  <si>
    <t>Contra la humanidad</t>
  </si>
  <si>
    <t xml:space="preserve"> Contra el derecho internacional de los derechos  </t>
  </si>
  <si>
    <t>humanos</t>
  </si>
  <si>
    <t xml:space="preserve">Contra las personas y los bienes protegidos </t>
  </si>
  <si>
    <t>por el derecho internacional humanitario</t>
  </si>
  <si>
    <t>Desaparición forzada de una persona</t>
  </si>
  <si>
    <t xml:space="preserve">Trata de personas </t>
  </si>
  <si>
    <t>Otras faltas o delitos</t>
  </si>
  <si>
    <t xml:space="preserve">Animales en soltura </t>
  </si>
  <si>
    <t xml:space="preserve">Captura en batidas </t>
  </si>
  <si>
    <t xml:space="preserve">Captura por investigación </t>
  </si>
  <si>
    <t xml:space="preserve">Captura solicitada </t>
  </si>
  <si>
    <t xml:space="preserve">Conducta desenfrenada </t>
  </si>
  <si>
    <t xml:space="preserve">Contra la Ley de Migración </t>
  </si>
  <si>
    <t xml:space="preserve">Contra la Ley Electoral </t>
  </si>
  <si>
    <t xml:space="preserve">Embriaguez </t>
  </si>
  <si>
    <t xml:space="preserve">Juegos prohibidos (azar) </t>
  </si>
  <si>
    <t xml:space="preserve">No portar cédula de identidad personal </t>
  </si>
  <si>
    <t xml:space="preserve">Portar arma blanca </t>
  </si>
  <si>
    <t xml:space="preserve">No especificado </t>
  </si>
  <si>
    <t xml:space="preserve">(1) Con base en la estimación de la población total, al 1 de julio. De existir diferencia entre el total y los parciales, se debe al </t>
  </si>
  <si>
    <t>redondeo.</t>
  </si>
  <si>
    <t>- Cantidad nula o cero.</t>
  </si>
  <si>
    <t>0.0 Cuando la cantidad es menor a la mitad de la unidad o fracción decimal adoptada, para la expresión del dato.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</si>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</sst>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0" borderId="0" xfId="0" applyFont="1" applyFill="1"/>
    <xf numFmtId="0" fontId="1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/>
    </xf>
    <xf numFmtId="164" fontId="1" fillId="0" borderId="0" xfId="0" applyNumberFormat="1" applyFont="1"/>
    <xf numFmtId="3" fontId="2" fillId="0" borderId="10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3" fontId="2" fillId="0" borderId="10" xfId="0" applyNumberFormat="1" applyFont="1" applyFill="1" applyBorder="1"/>
    <xf numFmtId="3" fontId="2" fillId="0" borderId="8" xfId="0" applyNumberFormat="1" applyFont="1" applyBorder="1"/>
    <xf numFmtId="49" fontId="1" fillId="0" borderId="0" xfId="0" applyNumberFormat="1" applyFont="1" applyFill="1" applyBorder="1"/>
    <xf numFmtId="0" fontId="1" fillId="0" borderId="0" xfId="0" applyFont="1" applyBorder="1" applyAlignment="1">
      <alignment horizontal="right" vertical="center" wrapText="1"/>
    </xf>
    <xf numFmtId="3" fontId="2" fillId="0" borderId="8" xfId="0" applyNumberFormat="1" applyFont="1" applyFill="1" applyBorder="1" applyAlignment="1"/>
    <xf numFmtId="164" fontId="2" fillId="0" borderId="8" xfId="0" applyNumberFormat="1" applyFont="1" applyFill="1" applyBorder="1" applyAlignment="1"/>
    <xf numFmtId="3" fontId="2" fillId="0" borderId="10" xfId="0" applyNumberFormat="1" applyFont="1" applyFill="1" applyBorder="1" applyAlignment="1"/>
    <xf numFmtId="165" fontId="2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3" fillId="0" borderId="0" xfId="0" applyFont="1" applyFill="1" applyBorder="1"/>
    <xf numFmtId="0" fontId="2" fillId="0" borderId="1" xfId="0" applyFont="1" applyBorder="1"/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49" fontId="1" fillId="0" borderId="0" xfId="0" applyNumberFormat="1" applyFont="1" applyAlignment="1">
      <alignment horizontal="distributed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distributed"/>
    </xf>
    <xf numFmtId="49" fontId="1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69"/>
  <sheetViews>
    <sheetView tabSelected="1" zoomScaleNormal="100" zoomScaleSheetLayoutView="100" workbookViewId="0">
      <selection sqref="A1:G1"/>
    </sheetView>
  </sheetViews>
  <sheetFormatPr baseColWidth="10" defaultColWidth="11.42578125" defaultRowHeight="12.75"/>
  <cols>
    <col min="1" max="2" width="1.7109375" style="5" customWidth="1"/>
    <col min="3" max="3" width="38.7109375" style="5" customWidth="1"/>
    <col min="4" max="4" width="14.42578125" style="5" customWidth="1"/>
    <col min="5" max="5" width="13" style="5" customWidth="1"/>
    <col min="6" max="6" width="15" style="1" customWidth="1"/>
    <col min="7" max="7" width="16.85546875" style="6" customWidth="1"/>
    <col min="8" max="8" width="10" style="22" customWidth="1"/>
    <col min="9" max="61" width="11.42578125" style="1"/>
    <col min="62" max="179" width="11.42578125" style="5"/>
    <col min="180" max="181" width="1.7109375" style="5" customWidth="1"/>
    <col min="182" max="182" width="53.5703125" style="5" customWidth="1"/>
    <col min="183" max="183" width="7" style="5" customWidth="1"/>
    <col min="184" max="184" width="10.28515625" style="5" customWidth="1"/>
    <col min="185" max="185" width="6.7109375" style="5" customWidth="1"/>
    <col min="186" max="186" width="8.28515625" style="5" customWidth="1"/>
    <col min="187" max="187" width="6.5703125" style="5" customWidth="1"/>
    <col min="188" max="188" width="10.42578125" style="5" customWidth="1"/>
    <col min="189" max="189" width="6.140625" style="5" customWidth="1"/>
    <col min="190" max="190" width="9.140625" style="5" customWidth="1"/>
    <col min="191" max="192" width="1.7109375" style="5" customWidth="1"/>
    <col min="193" max="193" width="6.5703125" style="5" customWidth="1"/>
    <col min="194" max="194" width="10" style="5" customWidth="1"/>
    <col min="195" max="195" width="8" style="5" customWidth="1"/>
    <col min="196" max="196" width="9.140625" style="5" customWidth="1"/>
    <col min="197" max="197" width="7.140625" style="5" customWidth="1"/>
    <col min="198" max="198" width="8" style="5" customWidth="1"/>
    <col min="199" max="16384" width="11.42578125" style="5"/>
  </cols>
  <sheetData>
    <row r="1" spans="1:111" ht="18.75" customHeight="1">
      <c r="A1" s="59" t="s">
        <v>0</v>
      </c>
      <c r="B1" s="59"/>
      <c r="C1" s="59"/>
      <c r="D1" s="59"/>
      <c r="E1" s="59"/>
      <c r="F1" s="59"/>
      <c r="G1" s="59"/>
    </row>
    <row r="2" spans="1:111" ht="12.2" customHeight="1">
      <c r="A2" s="7"/>
      <c r="B2" s="7"/>
      <c r="C2" s="8"/>
      <c r="D2" s="8"/>
      <c r="E2" s="8"/>
      <c r="F2" s="9"/>
      <c r="G2" s="8"/>
    </row>
    <row r="3" spans="1:111" ht="22.5" customHeight="1">
      <c r="A3" s="76" t="s">
        <v>1</v>
      </c>
      <c r="B3" s="76"/>
      <c r="C3" s="77"/>
      <c r="D3" s="60" t="s">
        <v>2</v>
      </c>
      <c r="E3" s="61"/>
      <c r="F3" s="61"/>
      <c r="G3" s="61"/>
    </row>
    <row r="4" spans="1:111" ht="24.95" customHeight="1">
      <c r="A4" s="78"/>
      <c r="B4" s="78"/>
      <c r="C4" s="79"/>
      <c r="D4" s="67" t="s">
        <v>3</v>
      </c>
      <c r="E4" s="70" t="s">
        <v>4</v>
      </c>
      <c r="F4" s="60" t="s">
        <v>5</v>
      </c>
      <c r="G4" s="61"/>
    </row>
    <row r="5" spans="1:111" ht="20.100000000000001" customHeight="1">
      <c r="A5" s="78"/>
      <c r="B5" s="78"/>
      <c r="C5" s="79"/>
      <c r="D5" s="68"/>
      <c r="E5" s="71"/>
      <c r="F5" s="67" t="s">
        <v>6</v>
      </c>
      <c r="G5" s="73" t="s">
        <v>7</v>
      </c>
    </row>
    <row r="6" spans="1:111" ht="20.100000000000001" customHeight="1">
      <c r="A6" s="78"/>
      <c r="B6" s="78"/>
      <c r="C6" s="79"/>
      <c r="D6" s="68"/>
      <c r="E6" s="71"/>
      <c r="F6" s="68"/>
      <c r="G6" s="74"/>
    </row>
    <row r="7" spans="1:111" ht="30" customHeight="1">
      <c r="A7" s="80"/>
      <c r="B7" s="80"/>
      <c r="C7" s="81"/>
      <c r="D7" s="69"/>
      <c r="E7" s="72"/>
      <c r="F7" s="69"/>
      <c r="G7" s="75"/>
    </row>
    <row r="8" spans="1:111" ht="12.2" customHeight="1">
      <c r="A8" s="10"/>
      <c r="B8" s="10"/>
      <c r="C8" s="11"/>
      <c r="D8" s="12"/>
      <c r="E8" s="13"/>
      <c r="F8" s="14"/>
      <c r="G8" s="15"/>
    </row>
    <row r="9" spans="1:111" ht="22.5" customHeight="1">
      <c r="A9" s="62" t="s">
        <v>8</v>
      </c>
      <c r="B9" s="62"/>
      <c r="C9" s="63"/>
      <c r="D9" s="16">
        <f>SUM(D12,D25,D39,D62,D78,D99,D123,D152,D175,D192,D195,D216,D235,D242,D249,D262)</f>
        <v>63937</v>
      </c>
      <c r="E9" s="17">
        <f>SUM(D9/4509530*10000)</f>
        <v>141.7819595390207</v>
      </c>
      <c r="F9" s="18">
        <f>SUM(F12,F25,F39,F62,F78,F99,F123,F152,F175,F192,F195,F216,F235,F242,F249,F262)</f>
        <v>53572</v>
      </c>
      <c r="G9" s="18">
        <f>SUM(G12,G25,G39,G62,G78,G99,G123,G152,G175,G192,G195,G216,G235,G242,G249,G262)</f>
        <v>10365</v>
      </c>
    </row>
    <row r="10" spans="1:111" ht="24.75" customHeight="1">
      <c r="A10" s="64" t="s">
        <v>9</v>
      </c>
      <c r="B10" s="64"/>
      <c r="C10" s="65"/>
      <c r="D10" s="16">
        <f>SUM(F10,G10)</f>
        <v>61978</v>
      </c>
      <c r="E10" s="19">
        <f>SUM(D10/4509530*10000)</f>
        <v>137.43782611491662</v>
      </c>
      <c r="F10" s="20">
        <v>52009</v>
      </c>
      <c r="G10" s="21">
        <v>9969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ht="21.75" customHeight="1">
      <c r="A11" s="64" t="s">
        <v>10</v>
      </c>
      <c r="B11" s="64"/>
      <c r="C11" s="65"/>
      <c r="D11" s="23">
        <f>SUM(F11,G11)</f>
        <v>1959</v>
      </c>
      <c r="E11" s="19">
        <f>SUM(D11/4509530*10000)</f>
        <v>4.3441334241040641</v>
      </c>
      <c r="F11" s="20">
        <v>1563</v>
      </c>
      <c r="G11" s="24">
        <v>396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1" customFormat="1" ht="21" customHeight="1">
      <c r="A12" s="1" t="s">
        <v>11</v>
      </c>
      <c r="D12" s="23">
        <f>SUM(D13:D24)</f>
        <v>20</v>
      </c>
      <c r="E12" s="25">
        <f>SUM(E13:E24)</f>
        <v>4.4350519898969515E-2</v>
      </c>
      <c r="F12" s="26">
        <f>SUM(F13:F24)</f>
        <v>19</v>
      </c>
      <c r="G12" s="26">
        <f>SUM(G13:G24)</f>
        <v>1</v>
      </c>
      <c r="H12" s="22"/>
    </row>
    <row r="13" spans="1:111" ht="17.850000000000001" customHeight="1">
      <c r="A13" s="1"/>
      <c r="B13" s="1" t="s">
        <v>12</v>
      </c>
      <c r="C13" s="1"/>
      <c r="D13" s="23">
        <f>SUM(F13,G13)</f>
        <v>7</v>
      </c>
      <c r="E13" s="19">
        <f>SUM(D13/4509530*10000)</f>
        <v>1.552268196463933E-2</v>
      </c>
      <c r="F13" s="20">
        <v>7</v>
      </c>
      <c r="G13" s="27" t="s">
        <v>13</v>
      </c>
    </row>
    <row r="14" spans="1:111" ht="17.850000000000001" customHeight="1">
      <c r="A14" s="1"/>
      <c r="B14" s="22" t="s">
        <v>14</v>
      </c>
      <c r="C14" s="22"/>
      <c r="D14" s="16">
        <f>SUM(F14,G14)</f>
        <v>1</v>
      </c>
      <c r="E14" s="19">
        <f>SUM(D14/4509530*10000)</f>
        <v>2.2175259949484757E-3</v>
      </c>
      <c r="F14" s="20">
        <v>1</v>
      </c>
      <c r="G14" s="28" t="s">
        <v>13</v>
      </c>
    </row>
    <row r="15" spans="1:111" ht="17.850000000000001" customHeight="1">
      <c r="A15" s="1"/>
      <c r="B15" s="1" t="s">
        <v>15</v>
      </c>
      <c r="C15" s="22"/>
      <c r="D15" s="16">
        <f>SUM(F15,G15)</f>
        <v>5</v>
      </c>
      <c r="E15" s="19">
        <f>SUM(D15/4509530*10000)</f>
        <v>1.1087629974742379E-2</v>
      </c>
      <c r="F15" s="20">
        <v>4</v>
      </c>
      <c r="G15" s="28">
        <v>1</v>
      </c>
    </row>
    <row r="16" spans="1:111" ht="17.850000000000001" customHeight="1">
      <c r="A16" s="1"/>
      <c r="B16" s="1" t="s">
        <v>16</v>
      </c>
      <c r="C16" s="22"/>
      <c r="D16" s="23"/>
      <c r="E16" s="29"/>
      <c r="F16" s="20"/>
      <c r="G16" s="27"/>
    </row>
    <row r="17" spans="1:8" ht="13.5" customHeight="1">
      <c r="A17" s="1"/>
      <c r="B17" s="1"/>
      <c r="C17" s="22" t="s">
        <v>17</v>
      </c>
      <c r="D17" s="23"/>
      <c r="E17" s="29"/>
      <c r="F17" s="20"/>
      <c r="G17" s="27"/>
    </row>
    <row r="18" spans="1:8" ht="13.5" customHeight="1">
      <c r="A18" s="1"/>
      <c r="B18" s="1"/>
      <c r="C18" s="22" t="s">
        <v>18</v>
      </c>
      <c r="D18" s="16">
        <f>SUM(F18,G18)</f>
        <v>1</v>
      </c>
      <c r="E18" s="19">
        <f>SUM(D18/4509530*10000)</f>
        <v>2.2175259949484757E-3</v>
      </c>
      <c r="F18" s="20">
        <v>1</v>
      </c>
      <c r="G18" s="28" t="s">
        <v>13</v>
      </c>
    </row>
    <row r="19" spans="1:8" ht="17.25" customHeight="1">
      <c r="A19" s="1"/>
      <c r="B19" s="1" t="s">
        <v>19</v>
      </c>
      <c r="C19" s="22"/>
      <c r="D19" s="16"/>
      <c r="E19" s="19"/>
      <c r="F19" s="20"/>
      <c r="G19" s="28"/>
    </row>
    <row r="20" spans="1:8" ht="13.5" customHeight="1">
      <c r="A20" s="1"/>
      <c r="B20" s="1"/>
      <c r="C20" s="22" t="s">
        <v>20</v>
      </c>
      <c r="D20" s="16"/>
      <c r="E20" s="19"/>
      <c r="F20" s="20"/>
      <c r="G20" s="28"/>
    </row>
    <row r="21" spans="1:8" ht="13.5" customHeight="1">
      <c r="A21" s="1"/>
      <c r="B21" s="1"/>
      <c r="C21" s="22" t="s">
        <v>21</v>
      </c>
      <c r="D21" s="16">
        <f>SUM(F21,G21)</f>
        <v>3</v>
      </c>
      <c r="E21" s="19">
        <f>SUM(D21/4509530*10000)</f>
        <v>6.6525779848454281E-3</v>
      </c>
      <c r="F21" s="20">
        <v>3</v>
      </c>
      <c r="G21" s="28" t="s">
        <v>13</v>
      </c>
    </row>
    <row r="22" spans="1:8" ht="18" customHeight="1">
      <c r="A22" s="1"/>
      <c r="B22" s="22" t="s">
        <v>22</v>
      </c>
      <c r="C22" s="22"/>
      <c r="D22" s="16"/>
      <c r="E22" s="19"/>
      <c r="F22" s="20"/>
      <c r="G22" s="28"/>
    </row>
    <row r="23" spans="1:8" ht="13.5" customHeight="1">
      <c r="A23" s="1"/>
      <c r="B23" s="22"/>
      <c r="C23" s="22" t="s">
        <v>23</v>
      </c>
      <c r="D23" s="16">
        <f>SUM(F23,G23)</f>
        <v>1</v>
      </c>
      <c r="E23" s="19">
        <f>SUM(D23/4509530*10000)</f>
        <v>2.2175259949484757E-3</v>
      </c>
      <c r="F23" s="20">
        <v>1</v>
      </c>
      <c r="G23" s="28" t="s">
        <v>13</v>
      </c>
    </row>
    <row r="24" spans="1:8" ht="17.25" customHeight="1">
      <c r="A24" s="1"/>
      <c r="B24" s="1" t="s">
        <v>24</v>
      </c>
      <c r="C24" s="22"/>
      <c r="D24" s="23">
        <f>SUM(F24,G24)</f>
        <v>2</v>
      </c>
      <c r="E24" s="19">
        <f>SUM(D24/4509530*10000)</f>
        <v>4.4350519898969515E-3</v>
      </c>
      <c r="F24" s="20">
        <v>2</v>
      </c>
      <c r="G24" s="30" t="s">
        <v>13</v>
      </c>
    </row>
    <row r="25" spans="1:8" s="1" customFormat="1" ht="20.25" customHeight="1">
      <c r="A25" s="1" t="s">
        <v>25</v>
      </c>
      <c r="D25" s="23">
        <f>SUM(D27:D38)</f>
        <v>178</v>
      </c>
      <c r="E25" s="25">
        <f>SUM(E27:E38)</f>
        <v>0.3947196271008287</v>
      </c>
      <c r="F25" s="26">
        <f>SUM(F27:F38)</f>
        <v>137</v>
      </c>
      <c r="G25" s="26">
        <f>SUM(G27:G38)</f>
        <v>41</v>
      </c>
      <c r="H25" s="22"/>
    </row>
    <row r="26" spans="1:8" s="1" customFormat="1" ht="17.25" customHeight="1">
      <c r="B26" s="1" t="s">
        <v>26</v>
      </c>
      <c r="C26" s="22"/>
      <c r="D26" s="23"/>
      <c r="E26" s="29"/>
      <c r="F26" s="23"/>
      <c r="G26" s="27"/>
      <c r="H26" s="22"/>
    </row>
    <row r="27" spans="1:8" s="1" customFormat="1" ht="14.25" customHeight="1">
      <c r="C27" s="22" t="s">
        <v>27</v>
      </c>
      <c r="D27" s="23">
        <f>SUM(F27,G27)</f>
        <v>11</v>
      </c>
      <c r="E27" s="19">
        <f>SUM(D27/4509530*10000)</f>
        <v>2.4392785944433233E-2</v>
      </c>
      <c r="F27" s="20">
        <v>8</v>
      </c>
      <c r="G27" s="27">
        <v>3</v>
      </c>
      <c r="H27" s="22"/>
    </row>
    <row r="28" spans="1:8" s="1" customFormat="1" ht="15" customHeight="1">
      <c r="B28" s="22" t="s">
        <v>28</v>
      </c>
      <c r="D28" s="23">
        <f>SUM(F28,G28)</f>
        <v>1</v>
      </c>
      <c r="E28" s="19">
        <f>SUM(D28/4509530*10000)</f>
        <v>2.2175259949484757E-3</v>
      </c>
      <c r="F28" s="20" t="s">
        <v>13</v>
      </c>
      <c r="G28" s="30">
        <v>1</v>
      </c>
      <c r="H28" s="22"/>
    </row>
    <row r="29" spans="1:8" s="1" customFormat="1" ht="17.25" customHeight="1">
      <c r="B29" s="1" t="s">
        <v>29</v>
      </c>
      <c r="C29" s="22"/>
      <c r="D29" s="23"/>
      <c r="E29" s="29"/>
      <c r="F29" s="20"/>
      <c r="G29" s="27"/>
      <c r="H29" s="22"/>
    </row>
    <row r="30" spans="1:8" s="1" customFormat="1" ht="15" customHeight="1">
      <c r="C30" s="22" t="s">
        <v>30</v>
      </c>
      <c r="D30" s="23">
        <f>SUM(F30,G30)</f>
        <v>1</v>
      </c>
      <c r="E30" s="19">
        <f>SUM(D30/4509530*10000)</f>
        <v>2.2175259949484757E-3</v>
      </c>
      <c r="F30" s="20">
        <v>1</v>
      </c>
      <c r="G30" s="27" t="s">
        <v>13</v>
      </c>
      <c r="H30" s="22"/>
    </row>
    <row r="31" spans="1:8" ht="17.25" customHeight="1">
      <c r="A31" s="1"/>
      <c r="B31" s="1" t="s">
        <v>31</v>
      </c>
      <c r="C31" s="1"/>
      <c r="D31" s="16">
        <f>SUM(F31,G31)</f>
        <v>55</v>
      </c>
      <c r="E31" s="19">
        <f>SUM(D31/4509530*10000)</f>
        <v>0.12196392972216616</v>
      </c>
      <c r="F31" s="20">
        <v>46</v>
      </c>
      <c r="G31" s="28">
        <v>9</v>
      </c>
    </row>
    <row r="32" spans="1:8" ht="17.850000000000001" customHeight="1">
      <c r="A32" s="22"/>
      <c r="B32" s="1" t="s">
        <v>32</v>
      </c>
      <c r="C32" s="1"/>
      <c r="D32" s="16">
        <f>SUM(F32,G32)</f>
        <v>2</v>
      </c>
      <c r="E32" s="19">
        <f>SUM(D32/4509530*10000)</f>
        <v>4.4350519898969515E-3</v>
      </c>
      <c r="F32" s="20">
        <v>1</v>
      </c>
      <c r="G32" s="24">
        <v>1</v>
      </c>
    </row>
    <row r="33" spans="1:61" ht="17.850000000000001" customHeight="1">
      <c r="A33" s="22"/>
      <c r="B33" s="1" t="s">
        <v>33</v>
      </c>
      <c r="C33" s="3"/>
      <c r="D33" s="16"/>
      <c r="E33" s="19"/>
      <c r="F33" s="20"/>
      <c r="G33" s="24"/>
    </row>
    <row r="34" spans="1:61" ht="13.5" customHeight="1">
      <c r="A34" s="22"/>
      <c r="B34" s="1"/>
      <c r="C34" s="1" t="s">
        <v>34</v>
      </c>
      <c r="D34" s="16">
        <f>SUM(F34,G34)</f>
        <v>5</v>
      </c>
      <c r="E34" s="19">
        <f>SUM(D34/4509530*10000)</f>
        <v>1.1087629974742379E-2</v>
      </c>
      <c r="F34" s="20">
        <v>4</v>
      </c>
      <c r="G34" s="30">
        <v>1</v>
      </c>
    </row>
    <row r="35" spans="1:61" ht="17.850000000000001" customHeight="1">
      <c r="B35" s="1" t="s">
        <v>35</v>
      </c>
      <c r="C35" s="1"/>
      <c r="D35" s="16">
        <f>SUM(F35,G35)</f>
        <v>86</v>
      </c>
      <c r="E35" s="19">
        <f>SUM(D35/4509530*10000)</f>
        <v>0.19070723556556893</v>
      </c>
      <c r="F35" s="20">
        <v>68</v>
      </c>
      <c r="G35" s="28">
        <v>18</v>
      </c>
    </row>
    <row r="36" spans="1:61" ht="17.850000000000001" customHeight="1">
      <c r="A36" s="22"/>
      <c r="B36" s="1" t="s">
        <v>36</v>
      </c>
      <c r="C36" s="3"/>
      <c r="D36" s="16"/>
      <c r="E36" s="19"/>
      <c r="F36" s="20"/>
      <c r="G36" s="24"/>
    </row>
    <row r="37" spans="1:61" ht="13.5" customHeight="1">
      <c r="A37" s="22"/>
      <c r="B37" s="1"/>
      <c r="C37" s="1" t="s">
        <v>37</v>
      </c>
      <c r="D37" s="16">
        <f>SUM(F37,G37)</f>
        <v>1</v>
      </c>
      <c r="E37" s="19">
        <f>SUM(D37/4509530*10000)</f>
        <v>2.2175259949484757E-3</v>
      </c>
      <c r="F37" s="20">
        <v>1</v>
      </c>
      <c r="G37" s="30" t="s">
        <v>13</v>
      </c>
    </row>
    <row r="38" spans="1:61" ht="17.25" customHeight="1">
      <c r="B38" s="1" t="s">
        <v>38</v>
      </c>
      <c r="C38" s="1"/>
      <c r="D38" s="23">
        <f>SUM(F38,G38)</f>
        <v>16</v>
      </c>
      <c r="E38" s="19">
        <f>SUM(D38/4509530*10000)</f>
        <v>3.5480415919175612E-2</v>
      </c>
      <c r="F38" s="20">
        <v>8</v>
      </c>
      <c r="G38" s="27">
        <v>8</v>
      </c>
    </row>
    <row r="39" spans="1:61" s="2" customFormat="1" ht="20.25" customHeight="1">
      <c r="A39" s="1" t="s">
        <v>39</v>
      </c>
      <c r="B39" s="1"/>
      <c r="C39" s="1"/>
      <c r="D39" s="23">
        <f>SUM(D40:D61)</f>
        <v>1160</v>
      </c>
      <c r="E39" s="25">
        <f>SUM(E40:E61)</f>
        <v>2.5723301541402317</v>
      </c>
      <c r="F39" s="26">
        <f>SUM(F40:F61)</f>
        <v>873</v>
      </c>
      <c r="G39" s="26">
        <f>SUM(G40:G61)</f>
        <v>287</v>
      </c>
      <c r="H39" s="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ht="16.5" customHeight="1">
      <c r="B40" s="1" t="s">
        <v>40</v>
      </c>
      <c r="D40" s="23">
        <f>SUM(F40,G40)</f>
        <v>3</v>
      </c>
      <c r="E40" s="19">
        <f>SUM(D40/4509530*10000)</f>
        <v>6.6525779848454281E-3</v>
      </c>
      <c r="F40" s="20">
        <v>2</v>
      </c>
      <c r="G40" s="27">
        <v>1</v>
      </c>
    </row>
    <row r="41" spans="1:61" ht="18.75" customHeight="1">
      <c r="B41" s="1" t="s">
        <v>41</v>
      </c>
      <c r="D41" s="16">
        <f>SUM(F41,G41)</f>
        <v>4</v>
      </c>
      <c r="E41" s="19">
        <f>SUM(D41/4509530*10000)</f>
        <v>8.870103979793903E-3</v>
      </c>
      <c r="F41" s="20">
        <v>4</v>
      </c>
      <c r="G41" s="28" t="s">
        <v>13</v>
      </c>
    </row>
    <row r="42" spans="1:61" ht="17.25" customHeight="1">
      <c r="B42" s="1" t="s">
        <v>42</v>
      </c>
      <c r="D42" s="16">
        <f>SUM(F42,G42)</f>
        <v>23</v>
      </c>
      <c r="E42" s="19">
        <f>SUM(D42/4509530*10000)</f>
        <v>5.1003097883814942E-2</v>
      </c>
      <c r="F42" s="20">
        <v>20</v>
      </c>
      <c r="G42" s="28">
        <v>3</v>
      </c>
    </row>
    <row r="43" spans="1:61" ht="18" customHeight="1">
      <c r="B43" s="1" t="s">
        <v>43</v>
      </c>
      <c r="C43" s="1"/>
      <c r="D43" s="16">
        <f>SUM(F43,G43)</f>
        <v>3</v>
      </c>
      <c r="E43" s="19">
        <f>SUM(D43/4509530*10000)</f>
        <v>6.6525779848454281E-3</v>
      </c>
      <c r="F43" s="20">
        <v>3</v>
      </c>
      <c r="G43" s="24" t="s">
        <v>13</v>
      </c>
    </row>
    <row r="44" spans="1:61" ht="16.5" customHeight="1">
      <c r="B44" s="22" t="s">
        <v>44</v>
      </c>
      <c r="C44" s="1"/>
      <c r="D44" s="16"/>
      <c r="E44" s="19"/>
      <c r="F44" s="20"/>
      <c r="G44" s="28"/>
    </row>
    <row r="45" spans="1:61" ht="14.25" customHeight="1">
      <c r="B45" s="1"/>
      <c r="C45" s="22" t="s">
        <v>45</v>
      </c>
      <c r="D45" s="16">
        <f>SUM(F45,G45)</f>
        <v>1</v>
      </c>
      <c r="E45" s="19">
        <f>SUM(D45/4509530*10000)</f>
        <v>2.2175259949484757E-3</v>
      </c>
      <c r="F45" s="20" t="s">
        <v>13</v>
      </c>
      <c r="G45" s="28">
        <v>1</v>
      </c>
    </row>
    <row r="46" spans="1:61" ht="16.5" customHeight="1">
      <c r="B46" s="1" t="s">
        <v>46</v>
      </c>
      <c r="C46" s="1"/>
      <c r="D46" s="16">
        <f>SUM(F46,G46)</f>
        <v>3</v>
      </c>
      <c r="E46" s="19">
        <f>SUM(D46/4509530*10000)</f>
        <v>6.6525779848454281E-3</v>
      </c>
      <c r="F46" s="20">
        <v>3</v>
      </c>
      <c r="G46" s="24" t="s">
        <v>13</v>
      </c>
    </row>
    <row r="47" spans="1:61" ht="17.25" customHeight="1">
      <c r="B47" s="1" t="s">
        <v>47</v>
      </c>
      <c r="C47" s="1"/>
      <c r="D47" s="16">
        <f>SUM(F47,G47)</f>
        <v>89</v>
      </c>
      <c r="E47" s="19">
        <f>SUM(D47/4509530*10000)</f>
        <v>0.19735981355041435</v>
      </c>
      <c r="F47" s="20">
        <v>82</v>
      </c>
      <c r="G47" s="24">
        <v>7</v>
      </c>
    </row>
    <row r="48" spans="1:61" ht="15.75" customHeight="1">
      <c r="A48" s="1" t="s">
        <v>48</v>
      </c>
      <c r="B48" s="1"/>
      <c r="C48" s="22"/>
      <c r="D48" s="16"/>
      <c r="E48" s="19"/>
      <c r="F48" s="20"/>
      <c r="G48" s="28"/>
    </row>
    <row r="49" spans="1:61" ht="17.25" customHeight="1">
      <c r="B49" s="1" t="s">
        <v>49</v>
      </c>
      <c r="D49" s="16">
        <f>SUM(F49,G49)</f>
        <v>9</v>
      </c>
      <c r="E49" s="19">
        <f>SUM(D49/4509530*10000)</f>
        <v>1.9957733954536282E-2</v>
      </c>
      <c r="F49" s="20">
        <v>9</v>
      </c>
      <c r="G49" s="30" t="s">
        <v>13</v>
      </c>
    </row>
    <row r="50" spans="1:61" ht="17.25" customHeight="1">
      <c r="B50" s="22" t="s">
        <v>50</v>
      </c>
      <c r="C50" s="1"/>
      <c r="D50" s="16"/>
      <c r="E50" s="19"/>
      <c r="F50" s="20"/>
      <c r="G50" s="28"/>
    </row>
    <row r="51" spans="1:61" ht="14.25" customHeight="1">
      <c r="B51" s="1"/>
      <c r="C51" s="22" t="s">
        <v>51</v>
      </c>
      <c r="D51" s="16">
        <f>SUM(F51,G51)</f>
        <v>1</v>
      </c>
      <c r="E51" s="19">
        <f>SUM(D51/4509530*10000)</f>
        <v>2.2175259949484757E-3</v>
      </c>
      <c r="F51" s="20">
        <v>1</v>
      </c>
      <c r="G51" s="28" t="s">
        <v>13</v>
      </c>
    </row>
    <row r="52" spans="1:61" ht="18" customHeight="1">
      <c r="A52" s="1"/>
      <c r="B52" s="1" t="s">
        <v>52</v>
      </c>
      <c r="C52" s="1"/>
      <c r="D52" s="23">
        <f>SUM(F52,G52)</f>
        <v>882</v>
      </c>
      <c r="E52" s="19">
        <f>SUM(D52/4509530*10000)</f>
        <v>1.9558579275445556</v>
      </c>
      <c r="F52" s="20">
        <v>614</v>
      </c>
      <c r="G52" s="27">
        <v>268</v>
      </c>
    </row>
    <row r="53" spans="1:61" ht="18" customHeight="1">
      <c r="A53" s="1"/>
      <c r="B53" s="1" t="s">
        <v>53</v>
      </c>
      <c r="C53" s="1"/>
      <c r="D53" s="23">
        <f>SUM(F53,G53)</f>
        <v>61</v>
      </c>
      <c r="E53" s="19">
        <f>SUM(D53/4509530*10000)</f>
        <v>0.13526908569185703</v>
      </c>
      <c r="F53" s="20">
        <v>58</v>
      </c>
      <c r="G53" s="24">
        <v>3</v>
      </c>
    </row>
    <row r="54" spans="1:61" ht="18" customHeight="1">
      <c r="B54" s="1" t="s">
        <v>54</v>
      </c>
      <c r="D54" s="16">
        <f>SUM(F54,G54)</f>
        <v>34</v>
      </c>
      <c r="E54" s="19">
        <f>SUM(D54/4509530*10000)</f>
        <v>7.5395883828248175E-2</v>
      </c>
      <c r="F54" s="20">
        <v>33</v>
      </c>
      <c r="G54" s="28">
        <v>1</v>
      </c>
    </row>
    <row r="55" spans="1:61" ht="18" customHeight="1">
      <c r="B55" s="1" t="s">
        <v>55</v>
      </c>
      <c r="C55" s="1"/>
      <c r="D55" s="16"/>
      <c r="E55" s="19"/>
      <c r="F55" s="20"/>
      <c r="G55" s="28"/>
    </row>
    <row r="56" spans="1:61" ht="13.5" customHeight="1">
      <c r="A56" s="22"/>
      <c r="B56" s="1"/>
      <c r="C56" s="1" t="s">
        <v>45</v>
      </c>
      <c r="D56" s="16">
        <f>SUM(F56,G56)</f>
        <v>1</v>
      </c>
      <c r="E56" s="19">
        <f>SUM(D56/4509530*10000)</f>
        <v>2.2175259949484757E-3</v>
      </c>
      <c r="F56" s="20">
        <v>1</v>
      </c>
      <c r="G56" s="30" t="s">
        <v>13</v>
      </c>
    </row>
    <row r="57" spans="1:61" ht="18.75" customHeight="1">
      <c r="B57" s="1" t="s">
        <v>56</v>
      </c>
      <c r="C57" s="1"/>
      <c r="D57" s="16"/>
      <c r="E57" s="19"/>
      <c r="F57" s="20"/>
      <c r="G57" s="28"/>
    </row>
    <row r="58" spans="1:61" ht="13.5" customHeight="1">
      <c r="A58" s="22"/>
      <c r="B58" s="1"/>
      <c r="C58" s="1" t="s">
        <v>45</v>
      </c>
      <c r="D58" s="16">
        <f>SUM(F58,G58)</f>
        <v>3</v>
      </c>
      <c r="E58" s="19">
        <f>SUM(D58/4509530*10000)</f>
        <v>6.6525779848454281E-3</v>
      </c>
      <c r="F58" s="20">
        <v>3</v>
      </c>
      <c r="G58" s="30" t="s">
        <v>13</v>
      </c>
    </row>
    <row r="59" spans="1:61" ht="18" customHeight="1">
      <c r="B59" s="1" t="s">
        <v>57</v>
      </c>
      <c r="D59" s="16">
        <f>SUM(F59,G59)</f>
        <v>6</v>
      </c>
      <c r="E59" s="19">
        <f>SUM(D59/4509530*10000)</f>
        <v>1.3305155969690856E-2</v>
      </c>
      <c r="F59" s="20">
        <v>6</v>
      </c>
      <c r="G59" s="30" t="s">
        <v>13</v>
      </c>
    </row>
    <row r="60" spans="1:61" ht="18" customHeight="1">
      <c r="B60" s="1" t="s">
        <v>58</v>
      </c>
      <c r="D60" s="16">
        <f>SUM(F60,G60)</f>
        <v>2</v>
      </c>
      <c r="E60" s="19">
        <f>SUM(D60/4509530*10000)</f>
        <v>4.4350519898969515E-3</v>
      </c>
      <c r="F60" s="20">
        <v>1</v>
      </c>
      <c r="G60" s="30">
        <v>1</v>
      </c>
    </row>
    <row r="61" spans="1:61" ht="18" customHeight="1">
      <c r="B61" s="1" t="s">
        <v>38</v>
      </c>
      <c r="D61" s="23">
        <f>SUM(F61,G61)</f>
        <v>35</v>
      </c>
      <c r="E61" s="19">
        <f>SUM(D61/4509530*10000)</f>
        <v>7.7613409823196644E-2</v>
      </c>
      <c r="F61" s="20">
        <v>33</v>
      </c>
      <c r="G61" s="27">
        <v>2</v>
      </c>
    </row>
    <row r="62" spans="1:61" s="2" customFormat="1" ht="19.5" customHeight="1">
      <c r="A62" s="1" t="s">
        <v>59</v>
      </c>
      <c r="B62" s="1"/>
      <c r="C62" s="1"/>
      <c r="D62" s="31">
        <f>SUM(D63:D77)</f>
        <v>700</v>
      </c>
      <c r="E62" s="32">
        <f>SUM(E63:E77)</f>
        <v>1.5522681964639331</v>
      </c>
      <c r="F62" s="33">
        <f>SUM(F63:F77)</f>
        <v>557</v>
      </c>
      <c r="G62" s="33">
        <f>SUM(G63:G77)</f>
        <v>143</v>
      </c>
      <c r="H62" s="2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ht="17.25" customHeight="1">
      <c r="B63" s="1" t="s">
        <v>60</v>
      </c>
      <c r="C63" s="6"/>
      <c r="D63" s="31">
        <f>SUM(F63,G63)</f>
        <v>6</v>
      </c>
      <c r="E63" s="19">
        <f>SUM(D63/4509530*10000)</f>
        <v>1.3305155969690856E-2</v>
      </c>
      <c r="F63" s="20">
        <v>6</v>
      </c>
      <c r="G63" s="27" t="s">
        <v>13</v>
      </c>
    </row>
    <row r="64" spans="1:61" ht="16.5" customHeight="1">
      <c r="B64" s="22" t="s">
        <v>61</v>
      </c>
      <c r="C64" s="1"/>
      <c r="D64" s="34" t="s">
        <v>62</v>
      </c>
      <c r="E64" s="19"/>
      <c r="F64" s="20"/>
      <c r="G64" s="28"/>
    </row>
    <row r="65" spans="1:61" ht="13.5" customHeight="1">
      <c r="B65" s="1"/>
      <c r="C65" s="22" t="s">
        <v>63</v>
      </c>
      <c r="D65" s="34">
        <f>SUM(F65,G65)</f>
        <v>23</v>
      </c>
      <c r="E65" s="19">
        <f>SUM(D65/4509530*10000)</f>
        <v>5.1003097883814942E-2</v>
      </c>
      <c r="F65" s="20">
        <v>22</v>
      </c>
      <c r="G65" s="30">
        <v>1</v>
      </c>
    </row>
    <row r="66" spans="1:61" ht="17.25" customHeight="1">
      <c r="B66" s="22" t="s">
        <v>64</v>
      </c>
      <c r="C66" s="1"/>
      <c r="D66" s="34"/>
      <c r="E66" s="19"/>
      <c r="F66" s="20"/>
      <c r="G66" s="24"/>
    </row>
    <row r="67" spans="1:61" ht="12.75" customHeight="1">
      <c r="B67" s="1"/>
      <c r="C67" s="22" t="s">
        <v>65</v>
      </c>
      <c r="D67" s="34">
        <f t="shared" ref="D67:D73" si="0">SUM(F67,G67)</f>
        <v>1</v>
      </c>
      <c r="E67" s="19">
        <f t="shared" ref="E67:E73" si="1">SUM(D67/4509530*10000)</f>
        <v>2.2175259949484757E-3</v>
      </c>
      <c r="F67" s="20" t="s">
        <v>13</v>
      </c>
      <c r="G67" s="24">
        <v>1</v>
      </c>
    </row>
    <row r="68" spans="1:61" ht="17.25" customHeight="1">
      <c r="B68" s="5" t="s">
        <v>66</v>
      </c>
      <c r="D68" s="34">
        <f t="shared" si="0"/>
        <v>2</v>
      </c>
      <c r="E68" s="19">
        <f t="shared" si="1"/>
        <v>4.4350519898969515E-3</v>
      </c>
      <c r="F68" s="20">
        <v>2</v>
      </c>
      <c r="G68" s="30" t="s">
        <v>13</v>
      </c>
    </row>
    <row r="69" spans="1:61" ht="18" customHeight="1">
      <c r="B69" s="5" t="s">
        <v>67</v>
      </c>
      <c r="D69" s="34">
        <f t="shared" si="0"/>
        <v>24</v>
      </c>
      <c r="E69" s="19">
        <f t="shared" si="1"/>
        <v>5.3220623878763425E-2</v>
      </c>
      <c r="F69" s="20">
        <v>18</v>
      </c>
      <c r="G69" s="24">
        <v>6</v>
      </c>
    </row>
    <row r="70" spans="1:61" ht="17.25" customHeight="1">
      <c r="B70" s="5" t="s">
        <v>68</v>
      </c>
      <c r="D70" s="34">
        <f t="shared" si="0"/>
        <v>1</v>
      </c>
      <c r="E70" s="19">
        <f t="shared" si="1"/>
        <v>2.2175259949484757E-3</v>
      </c>
      <c r="F70" s="20">
        <v>1</v>
      </c>
      <c r="G70" s="24" t="s">
        <v>13</v>
      </c>
    </row>
    <row r="71" spans="1:61" ht="18" customHeight="1">
      <c r="B71" s="5" t="s">
        <v>69</v>
      </c>
      <c r="D71" s="34">
        <f t="shared" si="0"/>
        <v>8</v>
      </c>
      <c r="E71" s="19">
        <f t="shared" si="1"/>
        <v>1.7740207959587806E-2</v>
      </c>
      <c r="F71" s="20">
        <v>7</v>
      </c>
      <c r="G71" s="28">
        <v>1</v>
      </c>
    </row>
    <row r="72" spans="1:61" s="1" customFormat="1" ht="18" customHeight="1">
      <c r="B72" s="1" t="s">
        <v>70</v>
      </c>
      <c r="D72" s="31">
        <f t="shared" si="0"/>
        <v>17</v>
      </c>
      <c r="E72" s="19">
        <f t="shared" si="1"/>
        <v>3.7697941914124088E-2</v>
      </c>
      <c r="F72" s="20">
        <v>17</v>
      </c>
      <c r="G72" s="27" t="s">
        <v>13</v>
      </c>
      <c r="H72" s="22"/>
    </row>
    <row r="73" spans="1:61" s="1" customFormat="1" ht="18.75" customHeight="1">
      <c r="A73" s="22"/>
      <c r="B73" s="1" t="s">
        <v>71</v>
      </c>
      <c r="D73" s="31">
        <f t="shared" si="0"/>
        <v>552</v>
      </c>
      <c r="E73" s="19">
        <f t="shared" si="1"/>
        <v>1.2240743492115587</v>
      </c>
      <c r="F73" s="20">
        <v>429</v>
      </c>
      <c r="G73" s="27">
        <v>123</v>
      </c>
      <c r="H73" s="22"/>
    </row>
    <row r="74" spans="1:61" s="1" customFormat="1" ht="17.25" customHeight="1">
      <c r="A74" s="22"/>
      <c r="B74" s="1" t="s">
        <v>72</v>
      </c>
      <c r="D74" s="31"/>
      <c r="E74" s="29"/>
      <c r="F74" s="20"/>
      <c r="G74" s="27"/>
      <c r="H74" s="22"/>
    </row>
    <row r="75" spans="1:61" s="1" customFormat="1" ht="13.5" customHeight="1">
      <c r="A75" s="22"/>
      <c r="C75" s="1" t="s">
        <v>73</v>
      </c>
      <c r="D75" s="31">
        <f>SUM(F75,G75)</f>
        <v>2</v>
      </c>
      <c r="E75" s="19">
        <f>SUM(D75/4509530*10000)</f>
        <v>4.4350519898969515E-3</v>
      </c>
      <c r="F75" s="20">
        <v>2</v>
      </c>
      <c r="G75" s="27" t="s">
        <v>13</v>
      </c>
      <c r="H75" s="22"/>
    </row>
    <row r="76" spans="1:61" s="1" customFormat="1" ht="17.25" customHeight="1">
      <c r="B76" s="1" t="s">
        <v>74</v>
      </c>
      <c r="D76" s="31">
        <f>SUM(F76,G76)</f>
        <v>9</v>
      </c>
      <c r="E76" s="19">
        <f>SUM(D76/4509530*10000)</f>
        <v>1.9957733954536282E-2</v>
      </c>
      <c r="F76" s="20">
        <v>8</v>
      </c>
      <c r="G76" s="30">
        <v>1</v>
      </c>
      <c r="H76" s="22"/>
    </row>
    <row r="77" spans="1:61" s="1" customFormat="1" ht="16.5" customHeight="1">
      <c r="B77" s="1" t="s">
        <v>38</v>
      </c>
      <c r="D77" s="31">
        <f>SUM(F77,G77)</f>
        <v>55</v>
      </c>
      <c r="E77" s="19">
        <f>SUM(D77/4509530*10000)</f>
        <v>0.12196392972216616</v>
      </c>
      <c r="F77" s="20">
        <v>45</v>
      </c>
      <c r="G77" s="27">
        <v>10</v>
      </c>
      <c r="H77" s="22"/>
    </row>
    <row r="78" spans="1:61" s="2" customFormat="1" ht="21.75" customHeight="1">
      <c r="A78" s="1" t="s">
        <v>75</v>
      </c>
      <c r="B78" s="1"/>
      <c r="C78" s="1"/>
      <c r="D78" s="31">
        <f>SUM(D79:D98)</f>
        <v>401</v>
      </c>
      <c r="E78" s="32">
        <f>SUM(E79:E98)</f>
        <v>0.88922792397433859</v>
      </c>
      <c r="F78" s="33">
        <f>SUM(F79:F98)</f>
        <v>370</v>
      </c>
      <c r="G78" s="33">
        <f>SUM(G79:G98)</f>
        <v>31</v>
      </c>
      <c r="H78" s="2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1" s="1" customFormat="1" ht="18" customHeight="1">
      <c r="B79" s="1" t="s">
        <v>76</v>
      </c>
      <c r="D79" s="31">
        <f>SUM(F79,G79)</f>
        <v>30</v>
      </c>
      <c r="E79" s="19">
        <f>SUM(D79/4509530*10000)</f>
        <v>6.6525779848454272E-2</v>
      </c>
      <c r="F79" s="20">
        <v>29</v>
      </c>
      <c r="G79" s="30">
        <v>1</v>
      </c>
      <c r="H79" s="22"/>
    </row>
    <row r="80" spans="1:61" s="1" customFormat="1" ht="15.75" customHeight="1">
      <c r="B80" s="1" t="s">
        <v>77</v>
      </c>
      <c r="D80" s="31"/>
      <c r="E80" s="29"/>
      <c r="F80" s="20"/>
      <c r="G80" s="24"/>
      <c r="H80" s="22"/>
    </row>
    <row r="81" spans="1:8" s="1" customFormat="1" ht="13.5" customHeight="1">
      <c r="C81" s="1" t="s">
        <v>78</v>
      </c>
      <c r="D81" s="31"/>
      <c r="E81" s="29"/>
      <c r="F81" s="20"/>
      <c r="G81" s="24"/>
      <c r="H81" s="22"/>
    </row>
    <row r="82" spans="1:8" s="1" customFormat="1" ht="13.5" customHeight="1">
      <c r="C82" s="1" t="s">
        <v>79</v>
      </c>
      <c r="D82" s="31">
        <f>SUM(F82,G82)</f>
        <v>1</v>
      </c>
      <c r="E82" s="19">
        <f>SUM(D82/4509530*10000)</f>
        <v>2.2175259949484757E-3</v>
      </c>
      <c r="F82" s="20">
        <v>1</v>
      </c>
      <c r="G82" s="30" t="s">
        <v>13</v>
      </c>
      <c r="H82" s="22"/>
    </row>
    <row r="83" spans="1:8" s="1" customFormat="1" ht="16.5" customHeight="1">
      <c r="B83" s="1" t="s">
        <v>80</v>
      </c>
      <c r="D83" s="31">
        <f>SUM(F83,G83)</f>
        <v>81</v>
      </c>
      <c r="E83" s="19">
        <f>SUM(D83/4509530*10000)</f>
        <v>0.17961960559082651</v>
      </c>
      <c r="F83" s="20">
        <v>81</v>
      </c>
      <c r="G83" s="27" t="s">
        <v>13</v>
      </c>
      <c r="H83" s="22"/>
    </row>
    <row r="84" spans="1:8" s="1" customFormat="1" ht="18" customHeight="1">
      <c r="B84" s="1" t="s">
        <v>81</v>
      </c>
      <c r="D84" s="31">
        <f>SUM(F84,G84)</f>
        <v>7</v>
      </c>
      <c r="E84" s="19">
        <f>SUM(D84/4509530*10000)</f>
        <v>1.552268196463933E-2</v>
      </c>
      <c r="F84" s="20">
        <v>7</v>
      </c>
      <c r="G84" s="30" t="s">
        <v>13</v>
      </c>
      <c r="H84" s="22"/>
    </row>
    <row r="85" spans="1:8" s="1" customFormat="1" ht="18" customHeight="1">
      <c r="B85" s="1" t="s">
        <v>82</v>
      </c>
      <c r="D85" s="31"/>
      <c r="E85" s="29"/>
      <c r="F85" s="20"/>
      <c r="G85" s="27"/>
      <c r="H85" s="22"/>
    </row>
    <row r="86" spans="1:8" s="1" customFormat="1" ht="12.75" customHeight="1">
      <c r="C86" s="1" t="s">
        <v>83</v>
      </c>
      <c r="D86" s="31">
        <f>SUM(F86,G86)</f>
        <v>5</v>
      </c>
      <c r="E86" s="19">
        <f>SUM(D86/4509530*10000)</f>
        <v>1.1087629974742379E-2</v>
      </c>
      <c r="F86" s="20">
        <v>5</v>
      </c>
      <c r="G86" s="30" t="s">
        <v>13</v>
      </c>
      <c r="H86" s="22"/>
    </row>
    <row r="87" spans="1:8" ht="18.75" customHeight="1">
      <c r="A87" s="1"/>
      <c r="B87" s="1" t="s">
        <v>84</v>
      </c>
      <c r="C87" s="1"/>
      <c r="D87" s="34">
        <f>SUM(F87,G87)</f>
        <v>28</v>
      </c>
      <c r="E87" s="19">
        <f>SUM(D87/4509530*10000)</f>
        <v>6.2090727858557321E-2</v>
      </c>
      <c r="F87" s="20">
        <v>27</v>
      </c>
      <c r="G87" s="28">
        <v>1</v>
      </c>
    </row>
    <row r="88" spans="1:8" ht="16.5" customHeight="1">
      <c r="A88" s="1" t="s">
        <v>85</v>
      </c>
      <c r="B88" s="1"/>
      <c r="C88" s="1"/>
      <c r="D88" s="34"/>
      <c r="E88" s="19"/>
      <c r="F88" s="20"/>
      <c r="G88" s="24"/>
    </row>
    <row r="89" spans="1:8" ht="18" customHeight="1">
      <c r="A89" s="1"/>
      <c r="B89" s="1" t="s">
        <v>86</v>
      </c>
      <c r="C89" s="1"/>
      <c r="D89" s="34">
        <f>SUM(F89,G89)</f>
        <v>85</v>
      </c>
      <c r="E89" s="19">
        <f>SUM(D89/4509530*10000)</f>
        <v>0.18848970957062042</v>
      </c>
      <c r="F89" s="20">
        <v>74</v>
      </c>
      <c r="G89" s="28">
        <v>11</v>
      </c>
    </row>
    <row r="90" spans="1:8" ht="18" customHeight="1">
      <c r="A90" s="1"/>
      <c r="B90" s="1" t="s">
        <v>87</v>
      </c>
      <c r="C90" s="1"/>
      <c r="D90" s="34">
        <f>SUM(F90,G90)</f>
        <v>47</v>
      </c>
      <c r="E90" s="19">
        <f>SUM(D90/4509530*10000)</f>
        <v>0.10422372176257837</v>
      </c>
      <c r="F90" s="20">
        <v>45</v>
      </c>
      <c r="G90" s="28">
        <v>2</v>
      </c>
    </row>
    <row r="91" spans="1:8" ht="18.75" customHeight="1">
      <c r="A91" s="1"/>
      <c r="B91" s="1" t="s">
        <v>88</v>
      </c>
      <c r="C91" s="1"/>
      <c r="D91" s="31">
        <f>SUM(F91,G91)</f>
        <v>18</v>
      </c>
      <c r="E91" s="19">
        <f>SUM(D91/4509530*10000)</f>
        <v>3.9915467909072563E-2</v>
      </c>
      <c r="F91" s="20">
        <v>17</v>
      </c>
      <c r="G91" s="30">
        <v>1</v>
      </c>
    </row>
    <row r="92" spans="1:8" ht="18" customHeight="1">
      <c r="A92" s="1"/>
      <c r="B92" s="1" t="s">
        <v>89</v>
      </c>
      <c r="C92" s="1"/>
      <c r="D92" s="31"/>
      <c r="E92" s="19"/>
      <c r="F92" s="20"/>
      <c r="G92" s="27"/>
    </row>
    <row r="93" spans="1:8" ht="14.25" customHeight="1">
      <c r="A93" s="22"/>
      <c r="B93" s="1"/>
      <c r="C93" s="1" t="s">
        <v>90</v>
      </c>
      <c r="D93" s="34">
        <f>SUM(F93,G93)</f>
        <v>15</v>
      </c>
      <c r="E93" s="19">
        <f>SUM(D93/4509530*10000)</f>
        <v>3.3262889924227136E-2</v>
      </c>
      <c r="F93" s="20">
        <v>15</v>
      </c>
      <c r="G93" s="30" t="s">
        <v>13</v>
      </c>
    </row>
    <row r="94" spans="1:8" ht="17.25" customHeight="1">
      <c r="A94" s="1"/>
      <c r="B94" s="22" t="s">
        <v>91</v>
      </c>
      <c r="C94" s="1"/>
      <c r="D94" s="34">
        <f>SUM(F94,G94)</f>
        <v>5</v>
      </c>
      <c r="E94" s="19">
        <f>SUM(D94/4509530*10000)</f>
        <v>1.1087629974742379E-2</v>
      </c>
      <c r="F94" s="20">
        <v>5</v>
      </c>
      <c r="G94" s="24" t="s">
        <v>13</v>
      </c>
    </row>
    <row r="95" spans="1:8" ht="17.25" customHeight="1">
      <c r="A95" s="1"/>
      <c r="B95" s="22" t="s">
        <v>92</v>
      </c>
      <c r="C95" s="1"/>
      <c r="D95" s="34"/>
      <c r="E95" s="19"/>
      <c r="F95" s="20"/>
      <c r="G95" s="24"/>
    </row>
    <row r="96" spans="1:8" ht="13.5" customHeight="1">
      <c r="A96" s="1"/>
      <c r="B96" s="22"/>
      <c r="C96" s="1" t="s">
        <v>93</v>
      </c>
      <c r="D96" s="34" t="s">
        <v>62</v>
      </c>
      <c r="E96" s="19"/>
      <c r="F96" s="20"/>
      <c r="G96" s="24"/>
    </row>
    <row r="97" spans="1:61" ht="13.5" customHeight="1">
      <c r="A97" s="1"/>
      <c r="B97" s="22"/>
      <c r="C97" s="1" t="s">
        <v>94</v>
      </c>
      <c r="D97" s="34">
        <f>SUM(F97,G97)</f>
        <v>1</v>
      </c>
      <c r="E97" s="19">
        <f>SUM(D97/4509530*10000)</f>
        <v>2.2175259949484757E-3</v>
      </c>
      <c r="F97" s="20" t="s">
        <v>13</v>
      </c>
      <c r="G97" s="30">
        <v>1</v>
      </c>
    </row>
    <row r="98" spans="1:61" ht="17.25" customHeight="1">
      <c r="A98" s="1"/>
      <c r="B98" s="22" t="s">
        <v>24</v>
      </c>
      <c r="C98" s="1"/>
      <c r="D98" s="31">
        <f>SUM(F98,G98)</f>
        <v>78</v>
      </c>
      <c r="E98" s="19">
        <f>SUM(D98/4509530*10000)</f>
        <v>0.17296702760598112</v>
      </c>
      <c r="F98" s="20">
        <v>64</v>
      </c>
      <c r="G98" s="27">
        <v>14</v>
      </c>
    </row>
    <row r="99" spans="1:61" s="2" customFormat="1" ht="20.25" customHeight="1">
      <c r="A99" s="1" t="s">
        <v>95</v>
      </c>
      <c r="B99" s="1"/>
      <c r="C99" s="1"/>
      <c r="D99" s="31">
        <f>SUM(D100:D122)</f>
        <v>8342</v>
      </c>
      <c r="E99" s="32">
        <f>SUM(E100:E118,E119:E122)</f>
        <v>18.498601849860183</v>
      </c>
      <c r="F99" s="33">
        <f>SUM(F100:F122)</f>
        <v>7216</v>
      </c>
      <c r="G99" s="33">
        <f>SUM(G100:G122)</f>
        <v>1126</v>
      </c>
      <c r="H99" s="2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spans="1:61" ht="18" customHeight="1">
      <c r="A100" s="1"/>
      <c r="B100" s="22" t="s">
        <v>96</v>
      </c>
      <c r="C100" s="22"/>
      <c r="D100" s="31">
        <f>SUM(F100,G100)</f>
        <v>288</v>
      </c>
      <c r="E100" s="19">
        <f>SUM(D100/4509530*10000)</f>
        <v>0.63864748654516101</v>
      </c>
      <c r="F100" s="20">
        <v>274</v>
      </c>
      <c r="G100" s="27">
        <v>14</v>
      </c>
    </row>
    <row r="101" spans="1:61" ht="18" customHeight="1">
      <c r="A101" s="1"/>
      <c r="B101" s="35" t="s">
        <v>97</v>
      </c>
      <c r="C101" s="1"/>
      <c r="D101" s="31"/>
      <c r="E101" s="29"/>
      <c r="F101" s="20"/>
      <c r="G101" s="27"/>
    </row>
    <row r="102" spans="1:61" ht="14.25" customHeight="1">
      <c r="A102" s="1"/>
      <c r="B102" s="1"/>
      <c r="C102" s="22" t="s">
        <v>98</v>
      </c>
      <c r="D102" s="31"/>
      <c r="E102" s="29"/>
      <c r="F102" s="20"/>
      <c r="G102" s="27"/>
    </row>
    <row r="103" spans="1:61" ht="14.25" customHeight="1">
      <c r="A103" s="1"/>
      <c r="B103" s="1"/>
      <c r="C103" s="1" t="s">
        <v>99</v>
      </c>
      <c r="D103" s="34">
        <f>SUM(F103,G103)</f>
        <v>1</v>
      </c>
      <c r="E103" s="19">
        <f>SUM(D103/4509530*10000)</f>
        <v>2.2175259949484757E-3</v>
      </c>
      <c r="F103" s="20" t="s">
        <v>13</v>
      </c>
      <c r="G103" s="28">
        <v>1</v>
      </c>
    </row>
    <row r="104" spans="1:61" ht="17.25" customHeight="1">
      <c r="A104" s="1"/>
      <c r="B104" s="1" t="s">
        <v>100</v>
      </c>
      <c r="C104" s="1"/>
      <c r="D104" s="34">
        <f>SUM(F104,G104)</f>
        <v>460</v>
      </c>
      <c r="E104" s="19">
        <f>SUM(D104/4509530*10000)</f>
        <v>1.0200619576762988</v>
      </c>
      <c r="F104" s="20">
        <v>432</v>
      </c>
      <c r="G104" s="28">
        <v>28</v>
      </c>
    </row>
    <row r="105" spans="1:61" ht="18" customHeight="1">
      <c r="A105" s="1"/>
      <c r="B105" s="35" t="s">
        <v>101</v>
      </c>
      <c r="C105" s="1"/>
      <c r="D105" s="34"/>
      <c r="E105" s="19"/>
      <c r="F105" s="20"/>
      <c r="G105" s="28"/>
    </row>
    <row r="106" spans="1:61" ht="13.5" customHeight="1">
      <c r="A106" s="1"/>
      <c r="B106" s="1"/>
      <c r="C106" s="22" t="s">
        <v>102</v>
      </c>
      <c r="D106" s="34">
        <f t="shared" ref="D106:D116" si="2">SUM(F106,G106)</f>
        <v>37</v>
      </c>
      <c r="E106" s="19">
        <f t="shared" ref="E106:E116" si="3">SUM(D106/4509530*10000)</f>
        <v>8.2048461813093596E-2</v>
      </c>
      <c r="F106" s="20">
        <v>20</v>
      </c>
      <c r="G106" s="30">
        <v>17</v>
      </c>
    </row>
    <row r="107" spans="1:61" ht="18" customHeight="1">
      <c r="A107" s="1"/>
      <c r="B107" s="1" t="s">
        <v>103</v>
      </c>
      <c r="C107" s="22"/>
      <c r="D107" s="34">
        <f t="shared" si="2"/>
        <v>2</v>
      </c>
      <c r="E107" s="19">
        <f t="shared" si="3"/>
        <v>4.4350519898969515E-3</v>
      </c>
      <c r="F107" s="20">
        <v>2</v>
      </c>
      <c r="G107" s="28" t="s">
        <v>13</v>
      </c>
    </row>
    <row r="108" spans="1:61" ht="18" customHeight="1">
      <c r="A108" s="1"/>
      <c r="B108" s="1" t="s">
        <v>104</v>
      </c>
      <c r="C108" s="22"/>
      <c r="D108" s="34">
        <f t="shared" si="2"/>
        <v>1</v>
      </c>
      <c r="E108" s="19">
        <f t="shared" si="3"/>
        <v>2.2175259949484757E-3</v>
      </c>
      <c r="F108" s="20" t="s">
        <v>13</v>
      </c>
      <c r="G108" s="28">
        <v>1</v>
      </c>
    </row>
    <row r="109" spans="1:61" ht="17.25" customHeight="1">
      <c r="A109" s="1"/>
      <c r="B109" s="22" t="s">
        <v>105</v>
      </c>
      <c r="C109" s="1"/>
      <c r="D109" s="34">
        <f t="shared" si="2"/>
        <v>20</v>
      </c>
      <c r="E109" s="19">
        <f t="shared" si="3"/>
        <v>4.4350519898969515E-2</v>
      </c>
      <c r="F109" s="20">
        <v>16</v>
      </c>
      <c r="G109" s="28">
        <v>4</v>
      </c>
    </row>
    <row r="110" spans="1:61" ht="17.25" customHeight="1">
      <c r="A110" s="1"/>
      <c r="B110" s="22" t="s">
        <v>106</v>
      </c>
      <c r="C110" s="1"/>
      <c r="D110" s="34">
        <f t="shared" si="2"/>
        <v>1</v>
      </c>
      <c r="E110" s="19">
        <f t="shared" si="3"/>
        <v>2.2175259949484757E-3</v>
      </c>
      <c r="F110" s="20">
        <v>1</v>
      </c>
      <c r="G110" s="30" t="s">
        <v>13</v>
      </c>
    </row>
    <row r="111" spans="1:61" ht="18" customHeight="1">
      <c r="A111" s="1"/>
      <c r="B111" s="22" t="s">
        <v>107</v>
      </c>
      <c r="C111" s="1"/>
      <c r="D111" s="31">
        <f t="shared" si="2"/>
        <v>5122</v>
      </c>
      <c r="E111" s="19">
        <f t="shared" si="3"/>
        <v>11.358168146126093</v>
      </c>
      <c r="F111" s="20">
        <v>4375</v>
      </c>
      <c r="G111" s="28">
        <v>747</v>
      </c>
    </row>
    <row r="112" spans="1:61" ht="18" customHeight="1">
      <c r="A112" s="1"/>
      <c r="B112" s="22" t="s">
        <v>108</v>
      </c>
      <c r="C112" s="1"/>
      <c r="D112" s="31">
        <f t="shared" si="2"/>
        <v>219</v>
      </c>
      <c r="E112" s="19">
        <f t="shared" si="3"/>
        <v>0.48563819289371618</v>
      </c>
      <c r="F112" s="20">
        <v>187</v>
      </c>
      <c r="G112" s="28">
        <v>32</v>
      </c>
    </row>
    <row r="113" spans="1:61" ht="18" customHeight="1">
      <c r="A113" s="1"/>
      <c r="B113" s="22" t="s">
        <v>109</v>
      </c>
      <c r="C113" s="1"/>
      <c r="D113" s="34">
        <f t="shared" si="2"/>
        <v>139</v>
      </c>
      <c r="E113" s="19">
        <f t="shared" si="3"/>
        <v>0.30823611329783812</v>
      </c>
      <c r="F113" s="20">
        <v>107</v>
      </c>
      <c r="G113" s="28">
        <v>32</v>
      </c>
    </row>
    <row r="114" spans="1:61" ht="18" customHeight="1">
      <c r="A114" s="1"/>
      <c r="B114" s="22" t="s">
        <v>110</v>
      </c>
      <c r="C114" s="1"/>
      <c r="D114" s="34">
        <f t="shared" si="2"/>
        <v>1</v>
      </c>
      <c r="E114" s="19">
        <f t="shared" si="3"/>
        <v>2.2175259949484757E-3</v>
      </c>
      <c r="F114" s="20">
        <v>1</v>
      </c>
      <c r="G114" s="30" t="s">
        <v>13</v>
      </c>
    </row>
    <row r="115" spans="1:61" ht="17.25" customHeight="1">
      <c r="A115" s="1"/>
      <c r="B115" s="22" t="s">
        <v>111</v>
      </c>
      <c r="C115" s="1"/>
      <c r="D115" s="34">
        <f t="shared" si="2"/>
        <v>11</v>
      </c>
      <c r="E115" s="19">
        <f t="shared" si="3"/>
        <v>2.4392785944433233E-2</v>
      </c>
      <c r="F115" s="20">
        <v>4</v>
      </c>
      <c r="G115" s="24">
        <v>7</v>
      </c>
    </row>
    <row r="116" spans="1:61" ht="18" customHeight="1">
      <c r="A116" s="1"/>
      <c r="B116" s="22" t="s">
        <v>112</v>
      </c>
      <c r="C116" s="1"/>
      <c r="D116" s="34">
        <f t="shared" si="2"/>
        <v>126</v>
      </c>
      <c r="E116" s="19">
        <f t="shared" si="3"/>
        <v>0.27940827536350793</v>
      </c>
      <c r="F116" s="20">
        <v>65</v>
      </c>
      <c r="G116" s="28">
        <v>61</v>
      </c>
    </row>
    <row r="117" spans="1:61" ht="18" customHeight="1">
      <c r="A117" s="1"/>
      <c r="B117" s="35" t="s">
        <v>113</v>
      </c>
      <c r="C117" s="1"/>
      <c r="D117" s="34" t="s">
        <v>62</v>
      </c>
      <c r="E117" s="19"/>
      <c r="F117" s="20"/>
      <c r="G117" s="36"/>
    </row>
    <row r="118" spans="1:61" ht="13.5" customHeight="1">
      <c r="A118" s="1"/>
      <c r="B118" s="1"/>
      <c r="C118" s="58" t="s">
        <v>114</v>
      </c>
      <c r="D118" s="34"/>
      <c r="E118" s="19"/>
      <c r="F118" s="20"/>
      <c r="G118" s="36"/>
    </row>
    <row r="119" spans="1:61" ht="13.5" customHeight="1">
      <c r="A119" s="22"/>
      <c r="B119" s="1"/>
      <c r="C119" s="22" t="s">
        <v>115</v>
      </c>
      <c r="D119" s="34">
        <f>SUM(F119,G119)</f>
        <v>1281</v>
      </c>
      <c r="E119" s="19">
        <f>SUM(D119/4509530*10000)</f>
        <v>2.8406507995289974</v>
      </c>
      <c r="F119" s="20">
        <v>1169</v>
      </c>
      <c r="G119" s="28">
        <v>112</v>
      </c>
    </row>
    <row r="120" spans="1:61" ht="16.5" customHeight="1">
      <c r="A120" s="1"/>
      <c r="B120" s="1" t="s">
        <v>116</v>
      </c>
      <c r="C120" s="1"/>
      <c r="D120" s="34">
        <f>SUM(F120,G120)</f>
        <v>213</v>
      </c>
      <c r="E120" s="19">
        <f>SUM(D120/4509530*10000)</f>
        <v>0.47233303692402528</v>
      </c>
      <c r="F120" s="20">
        <v>195</v>
      </c>
      <c r="G120" s="27">
        <v>18</v>
      </c>
    </row>
    <row r="121" spans="1:61" ht="18" customHeight="1">
      <c r="A121" s="1"/>
      <c r="B121" s="22" t="s">
        <v>117</v>
      </c>
      <c r="C121" s="1"/>
      <c r="D121" s="34">
        <f>SUM(F121,G121)</f>
        <v>1</v>
      </c>
      <c r="E121" s="19">
        <f>SUM(D121/4509530*10000)</f>
        <v>2.2175259949484757E-3</v>
      </c>
      <c r="F121" s="20">
        <v>1</v>
      </c>
      <c r="G121" s="28" t="s">
        <v>13</v>
      </c>
    </row>
    <row r="122" spans="1:61" ht="18" customHeight="1">
      <c r="A122" s="1"/>
      <c r="B122" s="22" t="s">
        <v>38</v>
      </c>
      <c r="C122" s="1"/>
      <c r="D122" s="31">
        <f>SUM(F122,G122)</f>
        <v>419</v>
      </c>
      <c r="E122" s="19">
        <f>SUM(D122/4509530*10000)</f>
        <v>0.92914339188341133</v>
      </c>
      <c r="F122" s="20">
        <v>367</v>
      </c>
      <c r="G122" s="27">
        <v>52</v>
      </c>
    </row>
    <row r="123" spans="1:61" s="2" customFormat="1" ht="20.25" customHeight="1">
      <c r="A123" s="1" t="s">
        <v>118</v>
      </c>
      <c r="B123" s="22"/>
      <c r="C123" s="1"/>
      <c r="D123" s="31">
        <f>SUM(D124:D151)</f>
        <v>684</v>
      </c>
      <c r="E123" s="32">
        <f>SUM(E124:E151)</f>
        <v>1.5167877805447572</v>
      </c>
      <c r="F123" s="33">
        <f>SUM(F124:F151)</f>
        <v>614</v>
      </c>
      <c r="G123" s="33">
        <f>SUM(G124:G151)</f>
        <v>70</v>
      </c>
      <c r="H123" s="2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spans="1:61" ht="18" customHeight="1">
      <c r="A124" s="1"/>
      <c r="B124" s="22" t="s">
        <v>119</v>
      </c>
      <c r="C124" s="1"/>
      <c r="D124" s="31">
        <f>SUM(F124,G124)</f>
        <v>117</v>
      </c>
      <c r="E124" s="19">
        <f>SUM(D124/4509530*10000)</f>
        <v>0.25945054140897167</v>
      </c>
      <c r="F124" s="20">
        <v>100</v>
      </c>
      <c r="G124" s="24">
        <v>17</v>
      </c>
    </row>
    <row r="125" spans="1:61" ht="18" customHeight="1">
      <c r="A125" s="1"/>
      <c r="B125" s="22" t="s">
        <v>120</v>
      </c>
      <c r="C125" s="1"/>
      <c r="D125" s="34">
        <f>SUM(F125,G125)</f>
        <v>1</v>
      </c>
      <c r="E125" s="19">
        <f>SUM(D125/4509530*10000)</f>
        <v>2.2175259949484757E-3</v>
      </c>
      <c r="F125" s="20">
        <v>1</v>
      </c>
      <c r="G125" s="30" t="s">
        <v>13</v>
      </c>
    </row>
    <row r="126" spans="1:61" ht="18" customHeight="1">
      <c r="A126" s="1"/>
      <c r="B126" s="1" t="s">
        <v>121</v>
      </c>
      <c r="C126" s="1"/>
      <c r="D126" s="34">
        <f>SUM(F126,G126)</f>
        <v>119</v>
      </c>
      <c r="E126" s="19">
        <f>SUM(D126/4509530*10000)</f>
        <v>0.26388559339886863</v>
      </c>
      <c r="F126" s="20">
        <v>87</v>
      </c>
      <c r="G126" s="24">
        <v>32</v>
      </c>
    </row>
    <row r="127" spans="1:61" ht="15" customHeight="1">
      <c r="A127" s="1" t="s">
        <v>122</v>
      </c>
      <c r="B127" s="22"/>
      <c r="C127" s="1"/>
      <c r="D127" s="34"/>
      <c r="E127" s="19"/>
      <c r="F127" s="20"/>
      <c r="G127" s="28"/>
    </row>
    <row r="128" spans="1:61" ht="18" customHeight="1">
      <c r="A128" s="1"/>
      <c r="B128" s="22" t="s">
        <v>123</v>
      </c>
      <c r="C128" s="1"/>
      <c r="D128" s="34">
        <f>SUM(F128,G128)</f>
        <v>73</v>
      </c>
      <c r="E128" s="19">
        <f>SUM(D128/4509530*10000)</f>
        <v>0.16187939763123874</v>
      </c>
      <c r="F128" s="20">
        <v>70</v>
      </c>
      <c r="G128" s="24">
        <v>3</v>
      </c>
    </row>
    <row r="129" spans="1:7" ht="17.25" customHeight="1">
      <c r="A129" s="1"/>
      <c r="B129" s="1" t="s">
        <v>124</v>
      </c>
      <c r="C129" s="1"/>
      <c r="D129" s="34"/>
      <c r="E129" s="19"/>
      <c r="F129" s="20"/>
      <c r="G129" s="28"/>
    </row>
    <row r="130" spans="1:7" ht="13.5" customHeight="1">
      <c r="A130" s="1"/>
      <c r="B130" s="1"/>
      <c r="C130" s="1" t="s">
        <v>125</v>
      </c>
      <c r="D130" s="34">
        <f t="shared" ref="D130:D135" si="4">SUM(F130,G130)</f>
        <v>1</v>
      </c>
      <c r="E130" s="19">
        <f t="shared" ref="E130:E135" si="5">SUM(D130/4509530*10000)</f>
        <v>2.2175259949484757E-3</v>
      </c>
      <c r="F130" s="20">
        <v>1</v>
      </c>
      <c r="G130" s="30" t="s">
        <v>13</v>
      </c>
    </row>
    <row r="131" spans="1:7" ht="12" customHeight="1">
      <c r="A131" s="1"/>
      <c r="B131" s="22" t="s">
        <v>126</v>
      </c>
      <c r="C131" s="1"/>
      <c r="D131" s="34">
        <f t="shared" si="4"/>
        <v>27</v>
      </c>
      <c r="E131" s="19">
        <f t="shared" si="5"/>
        <v>5.9873201863608845E-2</v>
      </c>
      <c r="F131" s="20">
        <v>27</v>
      </c>
      <c r="G131" s="30" t="s">
        <v>13</v>
      </c>
    </row>
    <row r="132" spans="1:7" ht="17.25" customHeight="1">
      <c r="A132" s="1"/>
      <c r="B132" s="22" t="s">
        <v>127</v>
      </c>
      <c r="C132" s="1"/>
      <c r="D132" s="34">
        <f t="shared" si="4"/>
        <v>17</v>
      </c>
      <c r="E132" s="19">
        <f t="shared" si="5"/>
        <v>3.7697941914124088E-2</v>
      </c>
      <c r="F132" s="20">
        <v>17</v>
      </c>
      <c r="G132" s="30" t="s">
        <v>13</v>
      </c>
    </row>
    <row r="133" spans="1:7" ht="17.25" customHeight="1">
      <c r="A133" s="1"/>
      <c r="B133" s="22" t="s">
        <v>128</v>
      </c>
      <c r="C133" s="1"/>
      <c r="D133" s="34">
        <f t="shared" si="4"/>
        <v>2</v>
      </c>
      <c r="E133" s="19">
        <f t="shared" si="5"/>
        <v>4.4350519898969515E-3</v>
      </c>
      <c r="F133" s="20">
        <v>1</v>
      </c>
      <c r="G133" s="30">
        <v>1</v>
      </c>
    </row>
    <row r="134" spans="1:7" ht="17.25" customHeight="1">
      <c r="A134" s="1"/>
      <c r="B134" s="1" t="s">
        <v>129</v>
      </c>
      <c r="C134" s="1"/>
      <c r="D134" s="34">
        <f t="shared" si="4"/>
        <v>29</v>
      </c>
      <c r="E134" s="19">
        <f t="shared" si="5"/>
        <v>6.4308253853505803E-2</v>
      </c>
      <c r="F134" s="20">
        <v>29</v>
      </c>
      <c r="G134" s="28" t="s">
        <v>13</v>
      </c>
    </row>
    <row r="135" spans="1:7" ht="17.25" customHeight="1">
      <c r="A135" s="1"/>
      <c r="B135" s="22" t="s">
        <v>130</v>
      </c>
      <c r="C135" s="1"/>
      <c r="D135" s="34">
        <f t="shared" si="4"/>
        <v>73</v>
      </c>
      <c r="E135" s="19">
        <f t="shared" si="5"/>
        <v>0.16187939763123874</v>
      </c>
      <c r="F135" s="20">
        <v>69</v>
      </c>
      <c r="G135" s="28">
        <v>4</v>
      </c>
    </row>
    <row r="136" spans="1:7" ht="18.75" customHeight="1">
      <c r="A136" s="1"/>
      <c r="B136" s="22" t="s">
        <v>131</v>
      </c>
      <c r="C136" s="1"/>
      <c r="D136" s="34"/>
      <c r="E136" s="19"/>
      <c r="F136" s="20"/>
      <c r="G136" s="28"/>
    </row>
    <row r="137" spans="1:7" ht="14.25" customHeight="1">
      <c r="A137" s="1"/>
      <c r="B137" s="22"/>
      <c r="C137" s="1" t="s">
        <v>132</v>
      </c>
      <c r="D137" s="34"/>
      <c r="E137" s="19"/>
      <c r="F137" s="20"/>
      <c r="G137" s="28"/>
    </row>
    <row r="138" spans="1:7" ht="14.25" customHeight="1">
      <c r="A138" s="1"/>
      <c r="B138" s="22"/>
      <c r="C138" s="1" t="s">
        <v>133</v>
      </c>
      <c r="D138" s="34">
        <f>SUM(F138,G138)</f>
        <v>1</v>
      </c>
      <c r="E138" s="19">
        <f>SUM(D138/4509530*10000)</f>
        <v>2.2175259949484757E-3</v>
      </c>
      <c r="F138" s="20">
        <v>1</v>
      </c>
      <c r="G138" s="30" t="s">
        <v>13</v>
      </c>
    </row>
    <row r="139" spans="1:7" ht="18.75" customHeight="1">
      <c r="A139" s="1"/>
      <c r="B139" s="22" t="s">
        <v>134</v>
      </c>
      <c r="C139" s="1"/>
      <c r="D139" s="34">
        <f>SUM(F139,G139)</f>
        <v>9</v>
      </c>
      <c r="E139" s="19">
        <f>SUM(D139/4509530*10000)</f>
        <v>1.9957733954536282E-2</v>
      </c>
      <c r="F139" s="20">
        <v>8</v>
      </c>
      <c r="G139" s="30">
        <v>1</v>
      </c>
    </row>
    <row r="140" spans="1:7" ht="18" customHeight="1">
      <c r="A140" s="1"/>
      <c r="B140" s="1" t="s">
        <v>135</v>
      </c>
      <c r="C140" s="1"/>
      <c r="D140" s="34"/>
      <c r="E140" s="19"/>
      <c r="F140" s="20"/>
      <c r="G140" s="21"/>
    </row>
    <row r="141" spans="1:7" ht="13.5" customHeight="1">
      <c r="A141" s="1"/>
      <c r="B141" s="1"/>
      <c r="C141" s="1" t="s">
        <v>136</v>
      </c>
      <c r="D141" s="34">
        <f>SUM(F141,G141)</f>
        <v>12</v>
      </c>
      <c r="E141" s="19">
        <f>SUM(D141/4509530*10000)</f>
        <v>2.6610311939381712E-2</v>
      </c>
      <c r="F141" s="20">
        <v>11</v>
      </c>
      <c r="G141" s="30">
        <v>1</v>
      </c>
    </row>
    <row r="142" spans="1:7" ht="18" customHeight="1">
      <c r="A142" s="1"/>
      <c r="B142" s="1" t="s">
        <v>137</v>
      </c>
      <c r="C142" s="1"/>
      <c r="D142" s="34"/>
      <c r="E142" s="19"/>
      <c r="F142" s="20"/>
      <c r="G142" s="24"/>
    </row>
    <row r="143" spans="1:7" ht="13.5" customHeight="1">
      <c r="A143" s="1"/>
      <c r="B143" s="1"/>
      <c r="C143" s="1" t="s">
        <v>138</v>
      </c>
      <c r="D143" s="34">
        <f>SUM(F143,G143)</f>
        <v>2</v>
      </c>
      <c r="E143" s="19">
        <f>SUM(D143/4509530*10000)</f>
        <v>4.4350519898969515E-3</v>
      </c>
      <c r="F143" s="20">
        <v>1</v>
      </c>
      <c r="G143" s="28">
        <v>1</v>
      </c>
    </row>
    <row r="144" spans="1:7" ht="18" customHeight="1">
      <c r="A144" s="22"/>
      <c r="B144" s="22" t="s">
        <v>139</v>
      </c>
      <c r="C144" s="1"/>
      <c r="D144" s="34">
        <f>SUM(F144,G144)</f>
        <v>1</v>
      </c>
      <c r="E144" s="19">
        <f>SUM(D144/4509530*10000)</f>
        <v>2.2175259949484757E-3</v>
      </c>
      <c r="F144" s="20">
        <v>1</v>
      </c>
      <c r="G144" s="24" t="s">
        <v>13</v>
      </c>
    </row>
    <row r="145" spans="1:61" ht="18" customHeight="1">
      <c r="A145" s="22"/>
      <c r="B145" s="22" t="s">
        <v>140</v>
      </c>
      <c r="C145" s="1"/>
      <c r="D145" s="34">
        <f>SUM(F145,G145)</f>
        <v>97</v>
      </c>
      <c r="E145" s="19">
        <f>SUM(D145/4509530*10000)</f>
        <v>0.21510002151000215</v>
      </c>
      <c r="F145" s="20">
        <v>94</v>
      </c>
      <c r="G145" s="24">
        <v>3</v>
      </c>
    </row>
    <row r="146" spans="1:61" ht="18" customHeight="1">
      <c r="A146" s="1"/>
      <c r="B146" s="1" t="s">
        <v>141</v>
      </c>
      <c r="C146" s="1"/>
      <c r="D146" s="34"/>
      <c r="E146" s="19"/>
      <c r="F146" s="20"/>
      <c r="G146" s="28"/>
    </row>
    <row r="147" spans="1:61" ht="13.5" customHeight="1">
      <c r="A147" s="1"/>
      <c r="B147" s="1"/>
      <c r="C147" s="1" t="s">
        <v>142</v>
      </c>
      <c r="D147" s="34">
        <f>SUM(F147,G147)</f>
        <v>1</v>
      </c>
      <c r="E147" s="19">
        <f>SUM(D147/4509530*10000)</f>
        <v>2.2175259949484757E-3</v>
      </c>
      <c r="F147" s="20">
        <v>1</v>
      </c>
      <c r="G147" s="30" t="s">
        <v>13</v>
      </c>
    </row>
    <row r="148" spans="1:61" ht="18.75" customHeight="1">
      <c r="A148" s="1"/>
      <c r="B148" s="1" t="s">
        <v>143</v>
      </c>
      <c r="C148" s="1"/>
      <c r="D148" s="34"/>
      <c r="E148" s="19"/>
      <c r="F148" s="20"/>
      <c r="G148" s="28"/>
    </row>
    <row r="149" spans="1:61" ht="13.5" customHeight="1">
      <c r="A149" s="1"/>
      <c r="B149" s="1"/>
      <c r="C149" s="1" t="s">
        <v>144</v>
      </c>
      <c r="D149" s="34"/>
      <c r="E149" s="19"/>
      <c r="F149" s="20"/>
      <c r="G149" s="28"/>
    </row>
    <row r="150" spans="1:61" ht="13.5" customHeight="1">
      <c r="A150" s="1"/>
      <c r="B150" s="1"/>
      <c r="C150" s="1" t="s">
        <v>145</v>
      </c>
      <c r="D150" s="34">
        <f>SUM(F150,G150)</f>
        <v>2</v>
      </c>
      <c r="E150" s="19">
        <f>SUM(D150/4509530*10000)</f>
        <v>4.4350519898969515E-3</v>
      </c>
      <c r="F150" s="20">
        <v>2</v>
      </c>
      <c r="G150" s="30" t="s">
        <v>13</v>
      </c>
    </row>
    <row r="151" spans="1:61" ht="19.5" customHeight="1">
      <c r="A151" s="1"/>
      <c r="B151" s="1" t="s">
        <v>38</v>
      </c>
      <c r="C151" s="1"/>
      <c r="D151" s="31">
        <f>SUM(F151,G151)</f>
        <v>100</v>
      </c>
      <c r="E151" s="19">
        <f>SUM(D151/4509530*10000)</f>
        <v>0.2217525994948476</v>
      </c>
      <c r="F151" s="20">
        <v>93</v>
      </c>
      <c r="G151" s="27">
        <v>7</v>
      </c>
    </row>
    <row r="152" spans="1:61" s="2" customFormat="1" ht="21" customHeight="1">
      <c r="A152" s="1" t="s">
        <v>146</v>
      </c>
      <c r="B152" s="3"/>
      <c r="C152" s="3"/>
      <c r="D152" s="23">
        <f>SUM(D153:D174)</f>
        <v>17391</v>
      </c>
      <c r="E152" s="25">
        <f>SUM(E153:E174)</f>
        <v>38.565079299176432</v>
      </c>
      <c r="F152" s="26">
        <f>SUM(F153:F174)</f>
        <v>14512</v>
      </c>
      <c r="G152" s="26">
        <f>SUM(G153:G174)</f>
        <v>2879</v>
      </c>
      <c r="H152" s="2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</row>
    <row r="153" spans="1:61" ht="18.75" customHeight="1">
      <c r="A153" s="1"/>
      <c r="B153" s="1" t="s">
        <v>147</v>
      </c>
      <c r="C153" s="1"/>
      <c r="D153" s="23">
        <f>SUM(F153,G153)</f>
        <v>2</v>
      </c>
      <c r="E153" s="19">
        <f>SUM(D153/4509530*10000)</f>
        <v>4.4350519898969515E-3</v>
      </c>
      <c r="F153" s="20">
        <v>2</v>
      </c>
      <c r="G153" s="30" t="s">
        <v>13</v>
      </c>
    </row>
    <row r="154" spans="1:61" ht="18" customHeight="1">
      <c r="A154" s="1"/>
      <c r="B154" s="1" t="s">
        <v>148</v>
      </c>
      <c r="C154" s="1"/>
      <c r="D154" s="23">
        <f>SUM(F154,G154)</f>
        <v>3</v>
      </c>
      <c r="E154" s="19">
        <f>SUM(D154/4509530*10000)</f>
        <v>6.6525779848454281E-3</v>
      </c>
      <c r="F154" s="20">
        <v>1</v>
      </c>
      <c r="G154" s="24">
        <v>2</v>
      </c>
    </row>
    <row r="155" spans="1:61" ht="18" customHeight="1">
      <c r="A155" s="1"/>
      <c r="B155" s="22" t="s">
        <v>149</v>
      </c>
      <c r="C155" s="1"/>
      <c r="D155" s="23"/>
      <c r="E155" s="19"/>
      <c r="F155" s="20"/>
      <c r="G155" s="24"/>
    </row>
    <row r="156" spans="1:61" ht="14.25" customHeight="1">
      <c r="A156" s="1"/>
      <c r="B156" s="1"/>
      <c r="C156" s="22" t="s">
        <v>150</v>
      </c>
      <c r="D156" s="23">
        <f>SUM(F156,G156)</f>
        <v>1</v>
      </c>
      <c r="E156" s="19">
        <f>SUM(D156/4509530*10000)</f>
        <v>2.2175259949484757E-3</v>
      </c>
      <c r="F156" s="20">
        <v>1</v>
      </c>
      <c r="G156" s="30" t="s">
        <v>13</v>
      </c>
    </row>
    <row r="157" spans="1:61" ht="18.75" customHeight="1">
      <c r="A157" s="1"/>
      <c r="B157" s="1" t="s">
        <v>151</v>
      </c>
      <c r="C157" s="1"/>
      <c r="D157" s="23">
        <f>SUM(F157,G157)</f>
        <v>1107</v>
      </c>
      <c r="E157" s="19">
        <f>SUM(D157/4509530*10000)</f>
        <v>2.454801276407963</v>
      </c>
      <c r="F157" s="20">
        <v>1060</v>
      </c>
      <c r="G157" s="27">
        <v>47</v>
      </c>
    </row>
    <row r="158" spans="1:61" ht="18.75" customHeight="1">
      <c r="A158" s="1"/>
      <c r="B158" s="22" t="s">
        <v>152</v>
      </c>
      <c r="C158" s="1"/>
      <c r="D158" s="23"/>
      <c r="E158" s="19"/>
      <c r="F158" s="20"/>
      <c r="G158" s="24"/>
    </row>
    <row r="159" spans="1:61" ht="13.5" customHeight="1">
      <c r="A159" s="1"/>
      <c r="B159" s="22"/>
      <c r="C159" s="22" t="s">
        <v>153</v>
      </c>
      <c r="D159" s="23"/>
      <c r="E159" s="19"/>
      <c r="F159" s="20"/>
      <c r="G159" s="24"/>
    </row>
    <row r="160" spans="1:61" ht="13.5" customHeight="1">
      <c r="A160" s="1"/>
      <c r="B160" s="1"/>
      <c r="C160" s="22" t="s">
        <v>154</v>
      </c>
      <c r="D160" s="23">
        <f t="shared" ref="D160:D166" si="6">SUM(F160,G160)</f>
        <v>3</v>
      </c>
      <c r="E160" s="19">
        <f>SUM(D160/4452823*10000)</f>
        <v>6.7372990123344221E-3</v>
      </c>
      <c r="F160" s="20">
        <v>1</v>
      </c>
      <c r="G160" s="30">
        <v>2</v>
      </c>
    </row>
    <row r="161" spans="1:61" ht="18.75" customHeight="1">
      <c r="A161" s="1"/>
      <c r="B161" s="1" t="s">
        <v>155</v>
      </c>
      <c r="C161" s="1"/>
      <c r="D161" s="23">
        <f t="shared" si="6"/>
        <v>15</v>
      </c>
      <c r="E161" s="19">
        <f t="shared" ref="E161:E174" si="7">SUM(D161/4509530*10000)</f>
        <v>3.3262889924227136E-2</v>
      </c>
      <c r="F161" s="20">
        <v>11</v>
      </c>
      <c r="G161" s="27">
        <v>4</v>
      </c>
    </row>
    <row r="162" spans="1:61" ht="17.25" customHeight="1">
      <c r="A162" s="1"/>
      <c r="B162" s="1" t="s">
        <v>156</v>
      </c>
      <c r="C162" s="1"/>
      <c r="D162" s="23">
        <f t="shared" si="6"/>
        <v>15</v>
      </c>
      <c r="E162" s="19">
        <f t="shared" si="7"/>
        <v>3.3262889924227136E-2</v>
      </c>
      <c r="F162" s="20">
        <v>15</v>
      </c>
      <c r="G162" s="27" t="s">
        <v>13</v>
      </c>
    </row>
    <row r="163" spans="1:61" ht="18.75" customHeight="1">
      <c r="A163" s="1"/>
      <c r="B163" s="1" t="s">
        <v>157</v>
      </c>
      <c r="C163" s="1"/>
      <c r="D163" s="23">
        <f t="shared" si="6"/>
        <v>1369</v>
      </c>
      <c r="E163" s="19">
        <f t="shared" si="7"/>
        <v>3.0357930870844636</v>
      </c>
      <c r="F163" s="20">
        <v>972</v>
      </c>
      <c r="G163" s="28">
        <v>397</v>
      </c>
    </row>
    <row r="164" spans="1:61" ht="18.75" customHeight="1">
      <c r="A164" s="1"/>
      <c r="B164" s="1" t="s">
        <v>158</v>
      </c>
      <c r="C164" s="1"/>
      <c r="D164" s="23">
        <f t="shared" si="6"/>
        <v>36</v>
      </c>
      <c r="E164" s="19">
        <f t="shared" si="7"/>
        <v>7.9830935818145127E-2</v>
      </c>
      <c r="F164" s="20">
        <v>29</v>
      </c>
      <c r="G164" s="28">
        <v>7</v>
      </c>
    </row>
    <row r="165" spans="1:61" ht="18" customHeight="1">
      <c r="A165" s="1"/>
      <c r="B165" s="1" t="s">
        <v>159</v>
      </c>
      <c r="C165" s="1"/>
      <c r="D165" s="23">
        <f t="shared" si="6"/>
        <v>276</v>
      </c>
      <c r="E165" s="19">
        <f t="shared" si="7"/>
        <v>0.61203717460577933</v>
      </c>
      <c r="F165" s="20">
        <v>265</v>
      </c>
      <c r="G165" s="28">
        <v>11</v>
      </c>
    </row>
    <row r="166" spans="1:61" ht="18" customHeight="1">
      <c r="A166" s="1"/>
      <c r="B166" s="1" t="s">
        <v>160</v>
      </c>
      <c r="C166" s="1"/>
      <c r="D166" s="23">
        <f t="shared" si="6"/>
        <v>430</v>
      </c>
      <c r="E166" s="19">
        <f t="shared" si="7"/>
        <v>0.95353617782784461</v>
      </c>
      <c r="F166" s="20">
        <v>352</v>
      </c>
      <c r="G166" s="28">
        <v>78</v>
      </c>
    </row>
    <row r="167" spans="1:61" ht="16.5" customHeight="1">
      <c r="A167" s="1" t="s">
        <v>161</v>
      </c>
      <c r="B167" s="1"/>
      <c r="C167" s="1"/>
      <c r="D167" s="23"/>
      <c r="E167" s="19"/>
      <c r="F167" s="20"/>
      <c r="G167" s="28"/>
    </row>
    <row r="168" spans="1:61" ht="15" customHeight="1">
      <c r="A168" s="1" t="s">
        <v>162</v>
      </c>
      <c r="B168" s="1"/>
      <c r="C168" s="1"/>
      <c r="D168" s="23"/>
      <c r="E168" s="19"/>
      <c r="F168" s="20"/>
      <c r="G168" s="28"/>
    </row>
    <row r="169" spans="1:61" ht="18" customHeight="1">
      <c r="A169" s="1"/>
      <c r="B169" s="1" t="s">
        <v>163</v>
      </c>
      <c r="C169" s="1"/>
      <c r="D169" s="23">
        <f t="shared" ref="D169:D174" si="8">SUM(F169,G169)</f>
        <v>90</v>
      </c>
      <c r="E169" s="19">
        <f t="shared" si="7"/>
        <v>0.19957733954536283</v>
      </c>
      <c r="F169" s="20">
        <v>88</v>
      </c>
      <c r="G169" s="24">
        <v>2</v>
      </c>
    </row>
    <row r="170" spans="1:61" ht="18.75" customHeight="1">
      <c r="A170" s="1"/>
      <c r="B170" s="1" t="s">
        <v>164</v>
      </c>
      <c r="C170" s="1"/>
      <c r="D170" s="23">
        <f t="shared" si="8"/>
        <v>7577</v>
      </c>
      <c r="E170" s="19">
        <f t="shared" si="7"/>
        <v>16.802194463724604</v>
      </c>
      <c r="F170" s="20">
        <v>6695</v>
      </c>
      <c r="G170" s="28">
        <v>882</v>
      </c>
    </row>
    <row r="171" spans="1:61" ht="17.25" customHeight="1">
      <c r="A171" s="22"/>
      <c r="B171" s="1" t="s">
        <v>165</v>
      </c>
      <c r="C171" s="1"/>
      <c r="D171" s="23">
        <f t="shared" si="8"/>
        <v>11</v>
      </c>
      <c r="E171" s="19">
        <f t="shared" si="7"/>
        <v>2.4392785944433233E-2</v>
      </c>
      <c r="F171" s="20">
        <v>9</v>
      </c>
      <c r="G171" s="27">
        <v>2</v>
      </c>
    </row>
    <row r="172" spans="1:61" ht="17.25" customHeight="1">
      <c r="A172" s="1"/>
      <c r="B172" s="1" t="s">
        <v>166</v>
      </c>
      <c r="C172" s="1"/>
      <c r="D172" s="23">
        <f t="shared" si="8"/>
        <v>26</v>
      </c>
      <c r="E172" s="19">
        <f t="shared" si="7"/>
        <v>5.7655675868660369E-2</v>
      </c>
      <c r="F172" s="20">
        <v>24</v>
      </c>
      <c r="G172" s="28">
        <v>2</v>
      </c>
    </row>
    <row r="173" spans="1:61" ht="18" customHeight="1">
      <c r="A173" s="1"/>
      <c r="B173" s="1" t="s">
        <v>167</v>
      </c>
      <c r="C173" s="1"/>
      <c r="D173" s="23">
        <f t="shared" si="8"/>
        <v>4250</v>
      </c>
      <c r="E173" s="19">
        <f t="shared" si="7"/>
        <v>9.4244854785310217</v>
      </c>
      <c r="F173" s="20">
        <v>3226</v>
      </c>
      <c r="G173" s="21">
        <v>1024</v>
      </c>
    </row>
    <row r="174" spans="1:61" ht="18" customHeight="1">
      <c r="A174" s="1"/>
      <c r="B174" s="1" t="s">
        <v>38</v>
      </c>
      <c r="C174" s="1"/>
      <c r="D174" s="23">
        <f t="shared" si="8"/>
        <v>2180</v>
      </c>
      <c r="E174" s="19">
        <f t="shared" si="7"/>
        <v>4.8342066689876777</v>
      </c>
      <c r="F174" s="20">
        <v>1761</v>
      </c>
      <c r="G174" s="30">
        <v>419</v>
      </c>
    </row>
    <row r="175" spans="1:61" s="2" customFormat="1" ht="22.5" customHeight="1">
      <c r="A175" s="1" t="s">
        <v>168</v>
      </c>
      <c r="B175" s="1"/>
      <c r="C175" s="1"/>
      <c r="D175" s="37">
        <f>SUM(D176:D191)</f>
        <v>1734</v>
      </c>
      <c r="E175" s="38">
        <f>SUM(E176:E191)</f>
        <v>3.8451900752406569</v>
      </c>
      <c r="F175" s="39">
        <f>SUM(F176:F191)</f>
        <v>1238</v>
      </c>
      <c r="G175" s="39">
        <f>SUM(G176:G191)</f>
        <v>496</v>
      </c>
      <c r="H175" s="2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</row>
    <row r="176" spans="1:61" ht="18" customHeight="1">
      <c r="A176" s="1"/>
      <c r="B176" s="1" t="s">
        <v>169</v>
      </c>
      <c r="C176" s="1"/>
      <c r="D176" s="23">
        <f t="shared" ref="D176:D184" si="9">SUM(F176,G176)</f>
        <v>312</v>
      </c>
      <c r="E176" s="19">
        <f>SUM(D176/4509530*10000)</f>
        <v>0.69186811042392449</v>
      </c>
      <c r="F176" s="20">
        <v>250</v>
      </c>
      <c r="G176" s="27">
        <v>62</v>
      </c>
    </row>
    <row r="177" spans="1:61" ht="17.100000000000001" customHeight="1">
      <c r="A177" s="1"/>
      <c r="B177" s="1" t="s">
        <v>170</v>
      </c>
      <c r="C177" s="1"/>
      <c r="D177" s="16">
        <f t="shared" si="9"/>
        <v>28</v>
      </c>
      <c r="E177" s="19">
        <f>SUM(D177/4509530*10000)</f>
        <v>6.2090727858557321E-2</v>
      </c>
      <c r="F177" s="20">
        <v>25</v>
      </c>
      <c r="G177" s="30">
        <v>3</v>
      </c>
    </row>
    <row r="178" spans="1:61" ht="17.25" customHeight="1">
      <c r="A178" s="1"/>
      <c r="B178" s="1" t="s">
        <v>171</v>
      </c>
      <c r="C178" s="1"/>
      <c r="D178" s="16">
        <f t="shared" si="9"/>
        <v>55</v>
      </c>
      <c r="E178" s="19">
        <f t="shared" ref="E178:E184" si="10">SUM(D178/4509530*10000)</f>
        <v>0.12196392972216616</v>
      </c>
      <c r="F178" s="20">
        <v>34</v>
      </c>
      <c r="G178" s="28">
        <v>21</v>
      </c>
    </row>
    <row r="179" spans="1:61" ht="17.25" customHeight="1">
      <c r="A179" s="1"/>
      <c r="B179" s="1" t="s">
        <v>172</v>
      </c>
      <c r="C179" s="1"/>
      <c r="D179" s="16">
        <f t="shared" si="9"/>
        <v>123</v>
      </c>
      <c r="E179" s="19">
        <f t="shared" si="10"/>
        <v>0.27275569737866251</v>
      </c>
      <c r="F179" s="20">
        <v>83</v>
      </c>
      <c r="G179" s="28">
        <v>40</v>
      </c>
    </row>
    <row r="180" spans="1:61" ht="18" customHeight="1">
      <c r="A180" s="1"/>
      <c r="B180" s="1" t="s">
        <v>173</v>
      </c>
      <c r="C180" s="1"/>
      <c r="D180" s="16">
        <f t="shared" si="9"/>
        <v>6</v>
      </c>
      <c r="E180" s="19">
        <f t="shared" si="10"/>
        <v>1.3305155969690856E-2</v>
      </c>
      <c r="F180" s="20">
        <v>1</v>
      </c>
      <c r="G180" s="30">
        <v>5</v>
      </c>
    </row>
    <row r="181" spans="1:61" ht="18.75" customHeight="1">
      <c r="A181" s="1"/>
      <c r="B181" s="1" t="s">
        <v>174</v>
      </c>
      <c r="C181" s="1"/>
      <c r="D181" s="16">
        <f t="shared" si="9"/>
        <v>21</v>
      </c>
      <c r="E181" s="19">
        <f t="shared" si="10"/>
        <v>4.6568045893917991E-2</v>
      </c>
      <c r="F181" s="20">
        <v>20</v>
      </c>
      <c r="G181" s="30">
        <v>1</v>
      </c>
    </row>
    <row r="182" spans="1:61" ht="18" customHeight="1">
      <c r="A182" s="1"/>
      <c r="B182" s="1" t="s">
        <v>175</v>
      </c>
      <c r="C182" s="1"/>
      <c r="D182" s="16">
        <f t="shared" si="9"/>
        <v>1</v>
      </c>
      <c r="E182" s="19">
        <f t="shared" si="10"/>
        <v>2.2175259949484757E-3</v>
      </c>
      <c r="F182" s="20" t="s">
        <v>13</v>
      </c>
      <c r="G182" s="28">
        <v>1</v>
      </c>
    </row>
    <row r="183" spans="1:61" ht="17.25" customHeight="1">
      <c r="A183" s="1"/>
      <c r="B183" s="1" t="s">
        <v>176</v>
      </c>
      <c r="C183" s="1"/>
      <c r="D183" s="16">
        <f t="shared" si="9"/>
        <v>1</v>
      </c>
      <c r="E183" s="19">
        <f t="shared" si="10"/>
        <v>2.2175259949484757E-3</v>
      </c>
      <c r="F183" s="20" t="s">
        <v>13</v>
      </c>
      <c r="G183" s="28">
        <v>1</v>
      </c>
    </row>
    <row r="184" spans="1:61" ht="18" customHeight="1">
      <c r="A184" s="1"/>
      <c r="B184" s="1" t="s">
        <v>177</v>
      </c>
      <c r="C184" s="1"/>
      <c r="D184" s="16">
        <f t="shared" si="9"/>
        <v>2</v>
      </c>
      <c r="E184" s="19">
        <f t="shared" si="10"/>
        <v>4.4350519898969515E-3</v>
      </c>
      <c r="F184" s="20">
        <v>1</v>
      </c>
      <c r="G184" s="28">
        <v>1</v>
      </c>
    </row>
    <row r="185" spans="1:61" ht="18" customHeight="1">
      <c r="A185" s="1"/>
      <c r="B185" s="22" t="s">
        <v>178</v>
      </c>
      <c r="C185" s="1"/>
      <c r="D185" s="16"/>
      <c r="E185" s="19"/>
      <c r="F185" s="20"/>
      <c r="G185" s="28"/>
    </row>
    <row r="186" spans="1:61" ht="13.5" customHeight="1">
      <c r="A186" s="1"/>
      <c r="B186" s="1"/>
      <c r="C186" s="22" t="s">
        <v>179</v>
      </c>
      <c r="D186" s="23">
        <f t="shared" ref="D186:D191" si="11">SUM(F186,G186)</f>
        <v>27</v>
      </c>
      <c r="E186" s="19">
        <f t="shared" ref="E186:E191" si="12">SUM(D186/4509530*10000)</f>
        <v>5.9873201863608845E-2</v>
      </c>
      <c r="F186" s="20">
        <v>18</v>
      </c>
      <c r="G186" s="27">
        <v>9</v>
      </c>
    </row>
    <row r="187" spans="1:61" ht="18" customHeight="1">
      <c r="A187" s="1"/>
      <c r="B187" s="1" t="s">
        <v>180</v>
      </c>
      <c r="C187" s="1"/>
      <c r="D187" s="16">
        <f t="shared" si="11"/>
        <v>12</v>
      </c>
      <c r="E187" s="19">
        <f t="shared" si="12"/>
        <v>2.6610311939381712E-2</v>
      </c>
      <c r="F187" s="20">
        <v>6</v>
      </c>
      <c r="G187" s="30">
        <v>6</v>
      </c>
    </row>
    <row r="188" spans="1:61" ht="18" customHeight="1">
      <c r="A188" s="1"/>
      <c r="B188" s="1" t="s">
        <v>181</v>
      </c>
      <c r="C188" s="1"/>
      <c r="D188" s="16">
        <f t="shared" si="11"/>
        <v>57</v>
      </c>
      <c r="E188" s="19">
        <f t="shared" si="12"/>
        <v>0.12639898171206312</v>
      </c>
      <c r="F188" s="20">
        <v>50</v>
      </c>
      <c r="G188" s="28">
        <v>7</v>
      </c>
    </row>
    <row r="189" spans="1:61" ht="18" customHeight="1">
      <c r="A189" s="1"/>
      <c r="B189" s="1" t="s">
        <v>182</v>
      </c>
      <c r="C189" s="1"/>
      <c r="D189" s="16">
        <f t="shared" si="11"/>
        <v>1</v>
      </c>
      <c r="E189" s="19">
        <f t="shared" si="12"/>
        <v>2.2175259949484757E-3</v>
      </c>
      <c r="F189" s="20">
        <v>1</v>
      </c>
      <c r="G189" s="28" t="s">
        <v>13</v>
      </c>
    </row>
    <row r="190" spans="1:61" ht="18" customHeight="1">
      <c r="A190" s="1"/>
      <c r="B190" s="1" t="s">
        <v>183</v>
      </c>
      <c r="C190" s="1"/>
      <c r="D190" s="16">
        <f t="shared" si="11"/>
        <v>668</v>
      </c>
      <c r="E190" s="19">
        <f t="shared" si="12"/>
        <v>1.4813073646255819</v>
      </c>
      <c r="F190" s="20">
        <v>499</v>
      </c>
      <c r="G190" s="30">
        <v>169</v>
      </c>
    </row>
    <row r="191" spans="1:61" ht="18" customHeight="1">
      <c r="A191" s="22"/>
      <c r="B191" s="1" t="s">
        <v>38</v>
      </c>
      <c r="C191" s="1"/>
      <c r="D191" s="23">
        <f t="shared" si="11"/>
        <v>420</v>
      </c>
      <c r="E191" s="19">
        <f t="shared" si="12"/>
        <v>0.93136091787835984</v>
      </c>
      <c r="F191" s="20">
        <v>250</v>
      </c>
      <c r="G191" s="27">
        <v>170</v>
      </c>
    </row>
    <row r="192" spans="1:61" s="2" customFormat="1" ht="21.75" customHeight="1">
      <c r="A192" s="1" t="s">
        <v>184</v>
      </c>
      <c r="B192" s="1"/>
      <c r="C192" s="1"/>
      <c r="D192" s="31">
        <f>SUM(D193:D194)</f>
        <v>21</v>
      </c>
      <c r="E192" s="32">
        <f>SUM(E193:E194)</f>
        <v>4.6568045893917991E-2</v>
      </c>
      <c r="F192" s="31">
        <f>SUM(F193:F194)</f>
        <v>21</v>
      </c>
      <c r="G192" s="33">
        <f>SUM(G193:G194)</f>
        <v>0</v>
      </c>
      <c r="H192" s="2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</row>
    <row r="193" spans="1:61" ht="17.25" customHeight="1">
      <c r="A193" s="1"/>
      <c r="B193" s="1" t="s">
        <v>185</v>
      </c>
      <c r="C193" s="1"/>
      <c r="D193" s="31">
        <f>SUM(F193,G193)</f>
        <v>17</v>
      </c>
      <c r="E193" s="19">
        <f>SUM(D193/4509530*10000)</f>
        <v>3.7697941914124088E-2</v>
      </c>
      <c r="F193" s="20">
        <v>17</v>
      </c>
      <c r="G193" s="27" t="s">
        <v>13</v>
      </c>
    </row>
    <row r="194" spans="1:61" ht="17.25" customHeight="1">
      <c r="A194" s="1"/>
      <c r="B194" s="1" t="s">
        <v>186</v>
      </c>
      <c r="C194" s="1"/>
      <c r="D194" s="31">
        <f>SUM(F194,G194)</f>
        <v>4</v>
      </c>
      <c r="E194" s="19">
        <f>SUM(D194/4509530*10000)</f>
        <v>8.870103979793903E-3</v>
      </c>
      <c r="F194" s="20">
        <v>4</v>
      </c>
      <c r="G194" s="30" t="s">
        <v>13</v>
      </c>
    </row>
    <row r="195" spans="1:61" s="2" customFormat="1" ht="18" customHeight="1">
      <c r="A195" s="1" t="s">
        <v>187</v>
      </c>
      <c r="B195" s="1"/>
      <c r="C195" s="1"/>
      <c r="D195" s="31">
        <f>SUM(D197:D215)</f>
        <v>12927</v>
      </c>
      <c r="E195" s="32">
        <f>SUM(E197:E215)</f>
        <v>28.665958536698945</v>
      </c>
      <c r="F195" s="33">
        <f>SUM(F197:F215)</f>
        <v>10806</v>
      </c>
      <c r="G195" s="33">
        <f>SUM(G197:G215)</f>
        <v>2121</v>
      </c>
      <c r="H195" s="2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</row>
    <row r="196" spans="1:61" ht="18" customHeight="1">
      <c r="A196" s="1"/>
      <c r="B196" s="1" t="s">
        <v>188</v>
      </c>
      <c r="C196" s="1"/>
      <c r="D196" s="31" t="s">
        <v>62</v>
      </c>
      <c r="E196" s="40"/>
      <c r="F196" s="23"/>
      <c r="G196" s="26"/>
    </row>
    <row r="197" spans="1:61" ht="13.5" customHeight="1">
      <c r="A197" s="1"/>
      <c r="B197" s="1"/>
      <c r="C197" s="1" t="s">
        <v>189</v>
      </c>
      <c r="D197" s="34">
        <f t="shared" ref="D197:D204" si="13">SUM(F197,G197)</f>
        <v>6</v>
      </c>
      <c r="E197" s="19">
        <f>SUM(D197/4509530*10000)</f>
        <v>1.3305155969690856E-2</v>
      </c>
      <c r="F197" s="20">
        <v>3</v>
      </c>
      <c r="G197" s="28">
        <v>3</v>
      </c>
    </row>
    <row r="198" spans="1:61" ht="16.5" customHeight="1">
      <c r="A198" s="1"/>
      <c r="B198" s="1" t="s">
        <v>190</v>
      </c>
      <c r="C198" s="1"/>
      <c r="D198" s="31">
        <f t="shared" si="13"/>
        <v>4</v>
      </c>
      <c r="E198" s="19">
        <f t="shared" ref="E198:E215" si="14">SUM(D198/4509530*10000)</f>
        <v>8.870103979793903E-3</v>
      </c>
      <c r="F198" s="20">
        <v>4</v>
      </c>
      <c r="G198" s="28" t="s">
        <v>13</v>
      </c>
    </row>
    <row r="199" spans="1:61" ht="18" customHeight="1">
      <c r="A199" s="1"/>
      <c r="B199" s="1" t="s">
        <v>191</v>
      </c>
      <c r="C199" s="1"/>
      <c r="D199" s="31">
        <f t="shared" si="13"/>
        <v>396</v>
      </c>
      <c r="E199" s="19">
        <f t="shared" si="14"/>
        <v>0.87814029399959637</v>
      </c>
      <c r="F199" s="20">
        <v>311</v>
      </c>
      <c r="G199" s="28">
        <v>85</v>
      </c>
    </row>
    <row r="200" spans="1:61" ht="18" customHeight="1">
      <c r="A200" s="1"/>
      <c r="B200" s="1" t="s">
        <v>192</v>
      </c>
      <c r="C200" s="1"/>
      <c r="D200" s="31">
        <f t="shared" si="13"/>
        <v>10</v>
      </c>
      <c r="E200" s="19">
        <f t="shared" si="14"/>
        <v>2.2175259949484757E-2</v>
      </c>
      <c r="F200" s="20">
        <v>8</v>
      </c>
      <c r="G200" s="28">
        <v>2</v>
      </c>
    </row>
    <row r="201" spans="1:61" ht="18" customHeight="1">
      <c r="A201" s="1"/>
      <c r="B201" s="1" t="s">
        <v>193</v>
      </c>
      <c r="C201" s="1"/>
      <c r="D201" s="34">
        <f t="shared" si="13"/>
        <v>7481</v>
      </c>
      <c r="E201" s="19">
        <f t="shared" si="14"/>
        <v>16.589311968209547</v>
      </c>
      <c r="F201" s="20">
        <v>6319</v>
      </c>
      <c r="G201" s="21">
        <v>1162</v>
      </c>
    </row>
    <row r="202" spans="1:61" ht="18" customHeight="1">
      <c r="A202" s="1"/>
      <c r="B202" s="1" t="s">
        <v>194</v>
      </c>
      <c r="C202" s="1"/>
      <c r="D202" s="31">
        <f t="shared" si="13"/>
        <v>11</v>
      </c>
      <c r="E202" s="19">
        <f t="shared" si="14"/>
        <v>2.4392785944433233E-2</v>
      </c>
      <c r="F202" s="20">
        <v>9</v>
      </c>
      <c r="G202" s="24">
        <v>2</v>
      </c>
    </row>
    <row r="203" spans="1:61" ht="18" customHeight="1">
      <c r="A203" s="1"/>
      <c r="B203" s="1" t="s">
        <v>195</v>
      </c>
      <c r="C203" s="1"/>
      <c r="D203" s="34">
        <f t="shared" si="13"/>
        <v>709</v>
      </c>
      <c r="E203" s="19">
        <f t="shared" si="14"/>
        <v>1.5722259304184694</v>
      </c>
      <c r="F203" s="20">
        <v>622</v>
      </c>
      <c r="G203" s="28">
        <v>87</v>
      </c>
    </row>
    <row r="204" spans="1:61" ht="17.25" customHeight="1">
      <c r="A204" s="1"/>
      <c r="B204" s="1" t="s">
        <v>196</v>
      </c>
      <c r="C204" s="1"/>
      <c r="D204" s="34">
        <f t="shared" si="13"/>
        <v>56</v>
      </c>
      <c r="E204" s="19">
        <f t="shared" si="14"/>
        <v>0.12418145571711464</v>
      </c>
      <c r="F204" s="20">
        <v>43</v>
      </c>
      <c r="G204" s="28">
        <v>13</v>
      </c>
    </row>
    <row r="205" spans="1:61" ht="15" customHeight="1">
      <c r="A205" s="1" t="s">
        <v>197</v>
      </c>
      <c r="B205" s="1"/>
      <c r="C205" s="1"/>
      <c r="D205" s="34"/>
      <c r="E205" s="19"/>
      <c r="F205" s="20"/>
      <c r="G205" s="28"/>
    </row>
    <row r="206" spans="1:61" ht="15" customHeight="1">
      <c r="A206" s="1" t="s">
        <v>198</v>
      </c>
      <c r="B206" s="1"/>
      <c r="C206" s="1"/>
      <c r="D206" s="34"/>
      <c r="E206" s="19"/>
      <c r="F206" s="20"/>
      <c r="G206" s="28"/>
    </row>
    <row r="207" spans="1:61" ht="17.25" customHeight="1">
      <c r="A207" s="1"/>
      <c r="B207" s="1" t="s">
        <v>199</v>
      </c>
      <c r="C207" s="1"/>
      <c r="D207" s="31">
        <f t="shared" ref="D207:D215" si="15">SUM(F207,G207)</f>
        <v>1</v>
      </c>
      <c r="E207" s="19">
        <f t="shared" si="14"/>
        <v>2.2175259949484757E-3</v>
      </c>
      <c r="F207" s="20" t="s">
        <v>13</v>
      </c>
      <c r="G207" s="30">
        <v>1</v>
      </c>
    </row>
    <row r="208" spans="1:61" ht="17.25" customHeight="1">
      <c r="A208" s="1"/>
      <c r="B208" s="1" t="s">
        <v>200</v>
      </c>
      <c r="C208" s="1"/>
      <c r="D208" s="34">
        <f t="shared" si="15"/>
        <v>926</v>
      </c>
      <c r="E208" s="19">
        <f t="shared" si="14"/>
        <v>2.0534290713222885</v>
      </c>
      <c r="F208" s="20">
        <v>737</v>
      </c>
      <c r="G208" s="28">
        <v>189</v>
      </c>
    </row>
    <row r="209" spans="1:61" ht="17.25" customHeight="1">
      <c r="A209" s="1"/>
      <c r="B209" s="1" t="s">
        <v>201</v>
      </c>
      <c r="C209" s="1"/>
      <c r="D209" s="34">
        <f t="shared" si="15"/>
        <v>41</v>
      </c>
      <c r="E209" s="19">
        <f t="shared" si="14"/>
        <v>9.0918565792887512E-2</v>
      </c>
      <c r="F209" s="20">
        <v>37</v>
      </c>
      <c r="G209" s="28">
        <v>4</v>
      </c>
    </row>
    <row r="210" spans="1:61" ht="17.25" customHeight="1">
      <c r="A210" s="1"/>
      <c r="B210" s="1" t="s">
        <v>202</v>
      </c>
      <c r="C210" s="1"/>
      <c r="D210" s="31">
        <f t="shared" si="15"/>
        <v>531</v>
      </c>
      <c r="E210" s="19">
        <f t="shared" si="14"/>
        <v>1.1775063033176407</v>
      </c>
      <c r="F210" s="20">
        <v>445</v>
      </c>
      <c r="G210" s="27">
        <v>86</v>
      </c>
    </row>
    <row r="211" spans="1:61" ht="17.25" customHeight="1">
      <c r="A211" s="1"/>
      <c r="B211" s="1" t="s">
        <v>203</v>
      </c>
      <c r="C211" s="1"/>
      <c r="D211" s="31">
        <f t="shared" si="15"/>
        <v>2</v>
      </c>
      <c r="E211" s="19">
        <f t="shared" si="14"/>
        <v>4.4350519898969515E-3</v>
      </c>
      <c r="F211" s="20">
        <v>1</v>
      </c>
      <c r="G211" s="30">
        <v>1</v>
      </c>
    </row>
    <row r="212" spans="1:61" ht="17.25" customHeight="1">
      <c r="A212" s="1"/>
      <c r="B212" s="1" t="s">
        <v>204</v>
      </c>
      <c r="C212" s="1"/>
      <c r="D212" s="31">
        <f t="shared" si="15"/>
        <v>1822</v>
      </c>
      <c r="E212" s="19">
        <f t="shared" si="14"/>
        <v>4.0403323627961232</v>
      </c>
      <c r="F212" s="20">
        <v>1497</v>
      </c>
      <c r="G212" s="27">
        <v>325</v>
      </c>
    </row>
    <row r="213" spans="1:61" ht="17.100000000000001" customHeight="1">
      <c r="A213" s="41"/>
      <c r="B213" s="1" t="s">
        <v>205</v>
      </c>
      <c r="C213" s="1"/>
      <c r="D213" s="31">
        <f t="shared" si="15"/>
        <v>205</v>
      </c>
      <c r="E213" s="19">
        <f t="shared" si="14"/>
        <v>0.45459282896443753</v>
      </c>
      <c r="F213" s="20">
        <v>188</v>
      </c>
      <c r="G213" s="27">
        <v>17</v>
      </c>
    </row>
    <row r="214" spans="1:61" ht="18" customHeight="1">
      <c r="A214" s="1"/>
      <c r="B214" s="1" t="s">
        <v>206</v>
      </c>
      <c r="C214" s="1"/>
      <c r="D214" s="31">
        <f t="shared" si="15"/>
        <v>415</v>
      </c>
      <c r="E214" s="19">
        <f t="shared" si="14"/>
        <v>0.92027328790361751</v>
      </c>
      <c r="F214" s="20">
        <v>342</v>
      </c>
      <c r="G214" s="27">
        <v>73</v>
      </c>
    </row>
    <row r="215" spans="1:61" ht="18" customHeight="1">
      <c r="A215" s="1"/>
      <c r="B215" s="1" t="s">
        <v>38</v>
      </c>
      <c r="C215" s="1"/>
      <c r="D215" s="31">
        <f t="shared" si="15"/>
        <v>311</v>
      </c>
      <c r="E215" s="19">
        <f t="shared" si="14"/>
        <v>0.68965058442897587</v>
      </c>
      <c r="F215" s="20">
        <v>240</v>
      </c>
      <c r="G215" s="27">
        <v>71</v>
      </c>
    </row>
    <row r="216" spans="1:61" s="2" customFormat="1" ht="20.25" customHeight="1">
      <c r="A216" s="1" t="s">
        <v>207</v>
      </c>
      <c r="B216" s="1"/>
      <c r="C216" s="1"/>
      <c r="D216" s="37">
        <f>SUM(D217:D228,D229:D234)</f>
        <v>7325</v>
      </c>
      <c r="E216" s="38">
        <f>SUM(E217:E234)</f>
        <v>16.243377912997587</v>
      </c>
      <c r="F216" s="39">
        <f>SUM(F217:F228,F229:F234)</f>
        <v>6358</v>
      </c>
      <c r="G216" s="39">
        <f>SUM(G217:G228,G229:G234)</f>
        <v>967</v>
      </c>
      <c r="H216" s="2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</row>
    <row r="217" spans="1:61" ht="17.25" customHeight="1">
      <c r="A217" s="1"/>
      <c r="B217" s="1" t="s">
        <v>208</v>
      </c>
      <c r="C217" s="1"/>
      <c r="D217" s="31">
        <f t="shared" ref="D217:D234" si="16">SUM(F217,G217)</f>
        <v>93</v>
      </c>
      <c r="E217" s="19">
        <f>SUM(D217/4509530*10000)</f>
        <v>0.20622991753020825</v>
      </c>
      <c r="F217" s="20">
        <v>57</v>
      </c>
      <c r="G217" s="27">
        <v>36</v>
      </c>
    </row>
    <row r="218" spans="1:61" ht="18" customHeight="1">
      <c r="A218" s="1"/>
      <c r="B218" s="1" t="s">
        <v>209</v>
      </c>
      <c r="C218" s="1"/>
      <c r="D218" s="31">
        <f t="shared" si="16"/>
        <v>22</v>
      </c>
      <c r="E218" s="19">
        <f>SUM(D218/4509530*10000)</f>
        <v>4.8785571888866466E-2</v>
      </c>
      <c r="F218" s="20">
        <v>22</v>
      </c>
      <c r="G218" s="28" t="s">
        <v>13</v>
      </c>
    </row>
    <row r="219" spans="1:61" ht="18.75" customHeight="1">
      <c r="A219" s="1"/>
      <c r="B219" s="1" t="s">
        <v>210</v>
      </c>
      <c r="C219" s="1"/>
      <c r="D219" s="31">
        <f t="shared" si="16"/>
        <v>302</v>
      </c>
      <c r="E219" s="19">
        <f t="shared" ref="E219:E234" si="17">SUM(D219/4509530*10000)</f>
        <v>0.66969285047443972</v>
      </c>
      <c r="F219" s="20">
        <v>272</v>
      </c>
      <c r="G219" s="6">
        <v>30</v>
      </c>
    </row>
    <row r="220" spans="1:61" ht="18.75" customHeight="1">
      <c r="A220" s="1"/>
      <c r="B220" s="1" t="s">
        <v>211</v>
      </c>
      <c r="C220" s="1"/>
      <c r="D220" s="31">
        <f t="shared" si="16"/>
        <v>2</v>
      </c>
      <c r="E220" s="19">
        <f t="shared" si="17"/>
        <v>4.4350519898969515E-3</v>
      </c>
      <c r="F220" s="20">
        <v>1</v>
      </c>
      <c r="G220" s="30">
        <v>1</v>
      </c>
    </row>
    <row r="221" spans="1:61" ht="18.75" customHeight="1">
      <c r="A221" s="1"/>
      <c r="B221" s="1" t="s">
        <v>212</v>
      </c>
      <c r="C221" s="1"/>
      <c r="D221" s="31">
        <f t="shared" si="16"/>
        <v>260</v>
      </c>
      <c r="E221" s="19">
        <f t="shared" si="17"/>
        <v>0.57655675868660372</v>
      </c>
      <c r="F221" s="20">
        <v>227</v>
      </c>
      <c r="G221" s="28">
        <v>33</v>
      </c>
    </row>
    <row r="222" spans="1:61" ht="18.75" customHeight="1">
      <c r="A222" s="1"/>
      <c r="B222" s="1" t="s">
        <v>213</v>
      </c>
      <c r="C222" s="1"/>
      <c r="D222" s="31">
        <f t="shared" si="16"/>
        <v>739</v>
      </c>
      <c r="E222" s="19">
        <f t="shared" si="17"/>
        <v>1.6387517102669236</v>
      </c>
      <c r="F222" s="20">
        <v>653</v>
      </c>
      <c r="G222" s="28">
        <v>86</v>
      </c>
    </row>
    <row r="223" spans="1:61" ht="18.75" customHeight="1">
      <c r="A223" s="1"/>
      <c r="B223" s="1" t="s">
        <v>214</v>
      </c>
      <c r="C223" s="1"/>
      <c r="D223" s="31">
        <f t="shared" si="16"/>
        <v>108</v>
      </c>
      <c r="E223" s="19">
        <f t="shared" si="17"/>
        <v>0.23949280745443538</v>
      </c>
      <c r="F223" s="20">
        <v>101</v>
      </c>
      <c r="G223" s="28">
        <v>7</v>
      </c>
    </row>
    <row r="224" spans="1:61" ht="18" customHeight="1">
      <c r="A224" s="1"/>
      <c r="B224" s="1" t="s">
        <v>215</v>
      </c>
      <c r="C224" s="1"/>
      <c r="D224" s="31">
        <f t="shared" si="16"/>
        <v>2463</v>
      </c>
      <c r="E224" s="19">
        <f t="shared" si="17"/>
        <v>5.4617665255580965</v>
      </c>
      <c r="F224" s="20">
        <v>2054</v>
      </c>
      <c r="G224" s="28">
        <v>409</v>
      </c>
    </row>
    <row r="225" spans="1:61" ht="18" customHeight="1">
      <c r="A225" s="1"/>
      <c r="B225" s="1" t="s">
        <v>216</v>
      </c>
      <c r="C225" s="1"/>
      <c r="D225" s="31">
        <f t="shared" si="16"/>
        <v>407</v>
      </c>
      <c r="E225" s="19">
        <f t="shared" si="17"/>
        <v>0.90253307994402965</v>
      </c>
      <c r="F225" s="20">
        <v>358</v>
      </c>
      <c r="G225" s="28">
        <v>49</v>
      </c>
    </row>
    <row r="226" spans="1:61" ht="18" customHeight="1">
      <c r="A226" s="1"/>
      <c r="B226" s="1" t="s">
        <v>217</v>
      </c>
      <c r="C226" s="1"/>
      <c r="D226" s="31">
        <f t="shared" si="16"/>
        <v>11</v>
      </c>
      <c r="E226" s="19">
        <f t="shared" si="17"/>
        <v>2.4392785944433233E-2</v>
      </c>
      <c r="F226" s="20">
        <v>10</v>
      </c>
      <c r="G226" s="28">
        <v>1</v>
      </c>
    </row>
    <row r="227" spans="1:61" ht="18" customHeight="1">
      <c r="A227" s="1"/>
      <c r="B227" s="1" t="s">
        <v>218</v>
      </c>
      <c r="C227" s="1"/>
      <c r="D227" s="31">
        <f t="shared" si="16"/>
        <v>1826</v>
      </c>
      <c r="E227" s="19">
        <f t="shared" si="17"/>
        <v>4.0492024667759168</v>
      </c>
      <c r="F227" s="20">
        <v>1683</v>
      </c>
      <c r="G227" s="28">
        <v>143</v>
      </c>
    </row>
    <row r="228" spans="1:61" ht="18" customHeight="1">
      <c r="A228" s="1"/>
      <c r="B228" s="1" t="s">
        <v>219</v>
      </c>
      <c r="C228" s="1"/>
      <c r="D228" s="31">
        <f t="shared" si="16"/>
        <v>40</v>
      </c>
      <c r="E228" s="19">
        <f t="shared" si="17"/>
        <v>8.870103979793903E-2</v>
      </c>
      <c r="F228" s="20">
        <v>34</v>
      </c>
      <c r="G228" s="24">
        <v>6</v>
      </c>
    </row>
    <row r="229" spans="1:61" ht="18" customHeight="1">
      <c r="A229" s="1"/>
      <c r="B229" s="1" t="s">
        <v>220</v>
      </c>
      <c r="C229" s="1"/>
      <c r="D229" s="31">
        <f t="shared" si="16"/>
        <v>37</v>
      </c>
      <c r="E229" s="19">
        <f t="shared" si="17"/>
        <v>8.2048461813093596E-2</v>
      </c>
      <c r="F229" s="20">
        <v>33</v>
      </c>
      <c r="G229" s="28">
        <v>4</v>
      </c>
    </row>
    <row r="230" spans="1:61" ht="18" customHeight="1">
      <c r="A230" s="1"/>
      <c r="B230" s="1" t="s">
        <v>221</v>
      </c>
      <c r="C230" s="1"/>
      <c r="D230" s="31">
        <f t="shared" si="16"/>
        <v>9</v>
      </c>
      <c r="E230" s="19">
        <f t="shared" si="17"/>
        <v>1.9957733954536282E-2</v>
      </c>
      <c r="F230" s="20">
        <v>8</v>
      </c>
      <c r="G230" s="28">
        <v>1</v>
      </c>
    </row>
    <row r="231" spans="1:61" ht="18" customHeight="1">
      <c r="A231" s="22"/>
      <c r="B231" s="1" t="s">
        <v>222</v>
      </c>
      <c r="C231" s="1"/>
      <c r="D231" s="31">
        <f t="shared" si="16"/>
        <v>100</v>
      </c>
      <c r="E231" s="19">
        <f t="shared" si="17"/>
        <v>0.2217525994948476</v>
      </c>
      <c r="F231" s="20">
        <v>83</v>
      </c>
      <c r="G231" s="28">
        <v>17</v>
      </c>
    </row>
    <row r="232" spans="1:61" ht="18" customHeight="1">
      <c r="A232" s="3"/>
      <c r="B232" s="1" t="s">
        <v>223</v>
      </c>
      <c r="C232" s="1"/>
      <c r="D232" s="31">
        <f t="shared" si="16"/>
        <v>44</v>
      </c>
      <c r="E232" s="19">
        <f t="shared" si="17"/>
        <v>9.7571143777732933E-2</v>
      </c>
      <c r="F232" s="20">
        <v>39</v>
      </c>
      <c r="G232" s="28">
        <v>5</v>
      </c>
    </row>
    <row r="233" spans="1:61" ht="18" customHeight="1">
      <c r="A233" s="1"/>
      <c r="B233" s="1" t="s">
        <v>224</v>
      </c>
      <c r="C233" s="1"/>
      <c r="D233" s="31">
        <f t="shared" si="16"/>
        <v>73</v>
      </c>
      <c r="E233" s="19">
        <f t="shared" si="17"/>
        <v>0.16187939763123874</v>
      </c>
      <c r="F233" s="20">
        <v>66</v>
      </c>
      <c r="G233" s="28">
        <v>7</v>
      </c>
    </row>
    <row r="234" spans="1:61" ht="18" customHeight="1">
      <c r="A234" s="1"/>
      <c r="B234" s="1" t="s">
        <v>38</v>
      </c>
      <c r="C234" s="1"/>
      <c r="D234" s="31">
        <f t="shared" si="16"/>
        <v>789</v>
      </c>
      <c r="E234" s="19">
        <f t="shared" si="17"/>
        <v>1.7496280100143475</v>
      </c>
      <c r="F234" s="20">
        <v>657</v>
      </c>
      <c r="G234" s="27">
        <v>132</v>
      </c>
    </row>
    <row r="235" spans="1:61" s="2" customFormat="1" ht="21.75" customHeight="1">
      <c r="A235" s="1" t="s">
        <v>225</v>
      </c>
      <c r="B235" s="1"/>
      <c r="C235" s="1"/>
      <c r="D235" s="31">
        <f>SUM(D236:D241)</f>
        <v>151</v>
      </c>
      <c r="E235" s="32">
        <f>SUM(E236:E241)</f>
        <v>0.33484642523721986</v>
      </c>
      <c r="F235" s="33">
        <f>SUM(F236:F241)</f>
        <v>90</v>
      </c>
      <c r="G235" s="33">
        <f>SUM(G236:G241)</f>
        <v>61</v>
      </c>
      <c r="H235" s="2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</row>
    <row r="236" spans="1:61" ht="18" customHeight="1">
      <c r="A236" s="1"/>
      <c r="B236" s="1" t="s">
        <v>226</v>
      </c>
      <c r="C236" s="3"/>
      <c r="D236" s="31">
        <f>SUM(F236,G236)</f>
        <v>14</v>
      </c>
      <c r="E236" s="19">
        <f>SUM(D236/4509530*10000)</f>
        <v>3.104536392927866E-2</v>
      </c>
      <c r="F236" s="20">
        <v>9</v>
      </c>
      <c r="G236" s="27">
        <v>5</v>
      </c>
    </row>
    <row r="237" spans="1:61" ht="18" customHeight="1">
      <c r="A237" s="1"/>
      <c r="B237" s="1" t="s">
        <v>227</v>
      </c>
      <c r="C237" s="1"/>
      <c r="D237" s="31">
        <f>SUM(F237,G237)</f>
        <v>39</v>
      </c>
      <c r="E237" s="19">
        <f>SUM(D237/4509530*10000)</f>
        <v>8.6483513802990561E-2</v>
      </c>
      <c r="F237" s="20">
        <v>19</v>
      </c>
      <c r="G237" s="27">
        <v>20</v>
      </c>
    </row>
    <row r="238" spans="1:61" ht="18" customHeight="1">
      <c r="A238" s="22"/>
      <c r="B238" s="1" t="s">
        <v>228</v>
      </c>
      <c r="C238" s="1"/>
      <c r="D238" s="31">
        <f>SUM(F238,G238)</f>
        <v>6</v>
      </c>
      <c r="E238" s="19">
        <f>SUM(D238/4509530*10000)</f>
        <v>1.3305155969690856E-2</v>
      </c>
      <c r="F238" s="20">
        <v>4</v>
      </c>
      <c r="G238" s="27">
        <v>2</v>
      </c>
    </row>
    <row r="239" spans="1:61" ht="19.5" customHeight="1">
      <c r="A239" s="1"/>
      <c r="B239" s="1" t="s">
        <v>229</v>
      </c>
      <c r="C239" s="1"/>
      <c r="D239" s="31">
        <f>SUM(F239,G239)</f>
        <v>89</v>
      </c>
      <c r="E239" s="19">
        <f>SUM(D239/4509530*10000)</f>
        <v>0.19735981355041435</v>
      </c>
      <c r="F239" s="20">
        <v>56</v>
      </c>
      <c r="G239" s="27">
        <v>33</v>
      </c>
    </row>
    <row r="240" spans="1:61" ht="18" customHeight="1">
      <c r="A240" s="1"/>
      <c r="B240" s="1" t="s">
        <v>230</v>
      </c>
      <c r="C240" s="1"/>
      <c r="D240" s="31"/>
      <c r="E240" s="29"/>
      <c r="F240" s="20"/>
      <c r="G240" s="27"/>
    </row>
    <row r="241" spans="1:61" ht="13.5" customHeight="1">
      <c r="A241" s="22"/>
      <c r="B241" s="1"/>
      <c r="C241" s="1" t="s">
        <v>231</v>
      </c>
      <c r="D241" s="31">
        <f>SUM(F241,G241)</f>
        <v>3</v>
      </c>
      <c r="E241" s="19">
        <f>SUM(D241/4509530*10000)</f>
        <v>6.6525779848454281E-3</v>
      </c>
      <c r="F241" s="20">
        <v>2</v>
      </c>
      <c r="G241" s="27">
        <v>1</v>
      </c>
    </row>
    <row r="242" spans="1:61" s="2" customFormat="1" ht="21" customHeight="1">
      <c r="A242" s="1" t="s">
        <v>232</v>
      </c>
      <c r="B242" s="1"/>
      <c r="C242" s="1"/>
      <c r="D242" s="31">
        <f>SUM(D243:D248)</f>
        <v>101</v>
      </c>
      <c r="E242" s="32">
        <f>SUM(E243:E248)</f>
        <v>0.22397012548979606</v>
      </c>
      <c r="F242" s="33">
        <f>SUM(F243:F248)</f>
        <v>25</v>
      </c>
      <c r="G242" s="33">
        <f>SUM(G243:G248)</f>
        <v>76</v>
      </c>
      <c r="H242" s="2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</row>
    <row r="243" spans="1:61" s="2" customFormat="1" ht="18.75" customHeight="1">
      <c r="A243" s="1"/>
      <c r="B243" s="64" t="s">
        <v>233</v>
      </c>
      <c r="C243" s="65"/>
      <c r="D243" s="31"/>
      <c r="E243" s="29"/>
      <c r="F243" s="23"/>
      <c r="G243" s="30"/>
      <c r="H243" s="2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</row>
    <row r="244" spans="1:61" ht="13.5" customHeight="1">
      <c r="A244" s="1"/>
      <c r="B244" s="22"/>
      <c r="C244" s="1" t="s">
        <v>234</v>
      </c>
      <c r="D244" s="31">
        <f>SUM(F244,G244)</f>
        <v>1</v>
      </c>
      <c r="E244" s="19">
        <f>SUM(D244/4509530*10000)</f>
        <v>2.2175259949484757E-3</v>
      </c>
      <c r="F244" s="20" t="s">
        <v>13</v>
      </c>
      <c r="G244" s="24">
        <v>1</v>
      </c>
    </row>
    <row r="245" spans="1:61" ht="18" customHeight="1">
      <c r="A245" s="1"/>
      <c r="B245" s="22" t="s">
        <v>235</v>
      </c>
      <c r="C245" s="1"/>
      <c r="D245" s="31"/>
      <c r="E245" s="29"/>
      <c r="F245" s="20"/>
      <c r="G245" s="24"/>
    </row>
    <row r="246" spans="1:61" ht="13.5" customHeight="1">
      <c r="A246" s="1"/>
      <c r="B246" s="1"/>
      <c r="C246" s="1" t="s">
        <v>236</v>
      </c>
      <c r="D246" s="31">
        <f>SUM(F246,G246)</f>
        <v>3</v>
      </c>
      <c r="E246" s="19">
        <f>SUM(D246/4509530*10000)</f>
        <v>6.6525779848454281E-3</v>
      </c>
      <c r="F246" s="20" t="s">
        <v>13</v>
      </c>
      <c r="G246" s="27">
        <v>3</v>
      </c>
    </row>
    <row r="247" spans="1:61" ht="18" customHeight="1">
      <c r="A247" s="1"/>
      <c r="B247" s="22" t="s">
        <v>237</v>
      </c>
      <c r="C247" s="1"/>
      <c r="D247" s="34">
        <f>SUM(F247,G247)</f>
        <v>2</v>
      </c>
      <c r="E247" s="19">
        <f>SUM(D247/4509530*10000)</f>
        <v>4.4350519898969515E-3</v>
      </c>
      <c r="F247" s="20">
        <v>2</v>
      </c>
      <c r="G247" s="28" t="s">
        <v>13</v>
      </c>
    </row>
    <row r="248" spans="1:61" ht="18" customHeight="1">
      <c r="A248" s="1"/>
      <c r="B248" s="1" t="s">
        <v>238</v>
      </c>
      <c r="C248" s="1"/>
      <c r="D248" s="31">
        <f>SUM(F248,G248)</f>
        <v>95</v>
      </c>
      <c r="E248" s="19">
        <f>SUM(D248/4509530*10000)</f>
        <v>0.21066496952010519</v>
      </c>
      <c r="F248" s="20">
        <v>23</v>
      </c>
      <c r="G248" s="27">
        <v>72</v>
      </c>
    </row>
    <row r="249" spans="1:61" s="2" customFormat="1" ht="21" customHeight="1">
      <c r="A249" s="1" t="s">
        <v>239</v>
      </c>
      <c r="B249" s="42"/>
      <c r="C249" s="1"/>
      <c r="D249" s="31">
        <f>SUM(D250:D261)</f>
        <v>12427</v>
      </c>
      <c r="E249" s="32">
        <f>SUM(E250:E261)</f>
        <v>27.557195539224708</v>
      </c>
      <c r="F249" s="33">
        <f>SUM(F250:F261)</f>
        <v>10422</v>
      </c>
      <c r="G249" s="33">
        <f>SUM(G250:G261)</f>
        <v>2005</v>
      </c>
      <c r="H249" s="2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</row>
    <row r="250" spans="1:61" ht="19.5" customHeight="1">
      <c r="A250" s="1"/>
      <c r="B250" s="42" t="s">
        <v>240</v>
      </c>
      <c r="C250" s="1"/>
      <c r="D250" s="31">
        <f t="shared" ref="D250:D262" si="18">SUM(F250,G250)</f>
        <v>10</v>
      </c>
      <c r="E250" s="19">
        <f t="shared" ref="E250:E262" si="19">SUM(D250/4509530*10000)</f>
        <v>2.2175259949484757E-2</v>
      </c>
      <c r="F250" s="20">
        <v>8</v>
      </c>
      <c r="G250" s="27">
        <v>2</v>
      </c>
    </row>
    <row r="251" spans="1:61" ht="18" customHeight="1">
      <c r="A251" s="1"/>
      <c r="B251" s="42" t="s">
        <v>241</v>
      </c>
      <c r="C251" s="1"/>
      <c r="D251" s="34">
        <f t="shared" si="18"/>
        <v>292</v>
      </c>
      <c r="E251" s="19">
        <f t="shared" si="19"/>
        <v>0.64751759052495494</v>
      </c>
      <c r="F251" s="20">
        <v>291</v>
      </c>
      <c r="G251" s="28">
        <v>1</v>
      </c>
    </row>
    <row r="252" spans="1:61" ht="18" customHeight="1">
      <c r="A252" s="1"/>
      <c r="B252" s="42" t="s">
        <v>242</v>
      </c>
      <c r="C252" s="1"/>
      <c r="D252" s="34">
        <f t="shared" si="18"/>
        <v>3553</v>
      </c>
      <c r="E252" s="19">
        <f t="shared" si="19"/>
        <v>7.8788698600519345</v>
      </c>
      <c r="F252" s="20">
        <v>3167</v>
      </c>
      <c r="G252" s="28">
        <v>386</v>
      </c>
    </row>
    <row r="253" spans="1:61" ht="18" customHeight="1">
      <c r="A253" s="1"/>
      <c r="B253" s="42" t="s">
        <v>243</v>
      </c>
      <c r="C253" s="1"/>
      <c r="D253" s="34">
        <f t="shared" si="18"/>
        <v>5364</v>
      </c>
      <c r="E253" s="19">
        <f t="shared" si="19"/>
        <v>11.894809436903623</v>
      </c>
      <c r="F253" s="20">
        <v>4431</v>
      </c>
      <c r="G253" s="28">
        <v>933</v>
      </c>
    </row>
    <row r="254" spans="1:61" ht="18" customHeight="1">
      <c r="A254" s="1"/>
      <c r="B254" s="42" t="s">
        <v>244</v>
      </c>
      <c r="C254" s="1"/>
      <c r="D254" s="34">
        <f t="shared" si="18"/>
        <v>883</v>
      </c>
      <c r="E254" s="19">
        <f t="shared" si="19"/>
        <v>1.9580754535395042</v>
      </c>
      <c r="F254" s="20">
        <v>690</v>
      </c>
      <c r="G254" s="28">
        <v>193</v>
      </c>
    </row>
    <row r="255" spans="1:61" ht="18" customHeight="1">
      <c r="A255" s="1"/>
      <c r="B255" s="42" t="s">
        <v>245</v>
      </c>
      <c r="C255" s="1"/>
      <c r="D255" s="34">
        <f t="shared" si="18"/>
        <v>364</v>
      </c>
      <c r="E255" s="19">
        <f t="shared" si="19"/>
        <v>0.80717946216124514</v>
      </c>
      <c r="F255" s="20">
        <v>207</v>
      </c>
      <c r="G255" s="28">
        <v>157</v>
      </c>
    </row>
    <row r="256" spans="1:61" ht="18" customHeight="1">
      <c r="A256" s="1"/>
      <c r="B256" s="42" t="s">
        <v>246</v>
      </c>
      <c r="C256" s="1"/>
      <c r="D256" s="34">
        <f t="shared" si="18"/>
        <v>5</v>
      </c>
      <c r="E256" s="19">
        <f t="shared" si="19"/>
        <v>1.1087629974742379E-2</v>
      </c>
      <c r="F256" s="20">
        <v>5</v>
      </c>
      <c r="G256" s="28" t="s">
        <v>13</v>
      </c>
    </row>
    <row r="257" spans="1:61" ht="18" customHeight="1">
      <c r="A257" s="1"/>
      <c r="B257" s="42" t="s">
        <v>247</v>
      </c>
      <c r="C257" s="1"/>
      <c r="D257" s="34">
        <f t="shared" si="18"/>
        <v>1028</v>
      </c>
      <c r="E257" s="19">
        <f t="shared" si="19"/>
        <v>2.2796167228070332</v>
      </c>
      <c r="F257" s="20">
        <v>863</v>
      </c>
      <c r="G257" s="28">
        <v>165</v>
      </c>
    </row>
    <row r="258" spans="1:61" ht="18" customHeight="1">
      <c r="A258" s="1"/>
      <c r="B258" s="42" t="s">
        <v>248</v>
      </c>
      <c r="C258" s="1"/>
      <c r="D258" s="34">
        <f t="shared" si="18"/>
        <v>15</v>
      </c>
      <c r="E258" s="19">
        <f t="shared" si="19"/>
        <v>3.3262889924227136E-2</v>
      </c>
      <c r="F258" s="20">
        <v>14</v>
      </c>
      <c r="G258" s="28">
        <v>1</v>
      </c>
    </row>
    <row r="259" spans="1:61" ht="18" customHeight="1">
      <c r="A259" s="1"/>
      <c r="B259" s="42" t="s">
        <v>249</v>
      </c>
      <c r="C259" s="1"/>
      <c r="D259" s="34">
        <f t="shared" si="18"/>
        <v>599</v>
      </c>
      <c r="E259" s="19">
        <f t="shared" si="19"/>
        <v>1.328298070974137</v>
      </c>
      <c r="F259" s="20">
        <v>474</v>
      </c>
      <c r="G259" s="28">
        <v>125</v>
      </c>
    </row>
    <row r="260" spans="1:61" ht="18" customHeight="1">
      <c r="A260" s="1"/>
      <c r="B260" s="42" t="s">
        <v>250</v>
      </c>
      <c r="C260" s="1"/>
      <c r="D260" s="34">
        <f t="shared" si="18"/>
        <v>109</v>
      </c>
      <c r="E260" s="19">
        <f t="shared" si="19"/>
        <v>0.24171033344938386</v>
      </c>
      <c r="F260" s="20">
        <v>78</v>
      </c>
      <c r="G260" s="28">
        <v>31</v>
      </c>
      <c r="I260" s="42"/>
    </row>
    <row r="261" spans="1:61" ht="18" customHeight="1">
      <c r="A261" s="1"/>
      <c r="B261" s="1" t="s">
        <v>38</v>
      </c>
      <c r="C261" s="1"/>
      <c r="D261" s="31">
        <f t="shared" si="18"/>
        <v>205</v>
      </c>
      <c r="E261" s="19">
        <f t="shared" si="19"/>
        <v>0.45459282896443753</v>
      </c>
      <c r="F261" s="20">
        <v>194</v>
      </c>
      <c r="G261" s="27">
        <v>11</v>
      </c>
    </row>
    <row r="262" spans="1:61" s="3" customFormat="1" ht="21.75" customHeight="1">
      <c r="A262" s="22" t="s">
        <v>251</v>
      </c>
      <c r="B262" s="1"/>
      <c r="C262" s="1"/>
      <c r="D262" s="31">
        <f t="shared" si="18"/>
        <v>375</v>
      </c>
      <c r="E262" s="19">
        <f t="shared" si="19"/>
        <v>0.83157224810567842</v>
      </c>
      <c r="F262" s="20">
        <v>314</v>
      </c>
      <c r="G262" s="27">
        <v>61</v>
      </c>
      <c r="H262" s="57"/>
    </row>
    <row r="263" spans="1:61" ht="12.2" customHeight="1">
      <c r="A263" s="43"/>
      <c r="B263" s="9"/>
      <c r="C263" s="44"/>
      <c r="D263" s="45"/>
      <c r="E263" s="45"/>
      <c r="F263" s="46"/>
      <c r="G263" s="47"/>
    </row>
    <row r="264" spans="1:61" ht="11.25" customHeight="1">
      <c r="A264" s="48"/>
      <c r="B264" s="1"/>
      <c r="C264" s="6"/>
      <c r="D264" s="6"/>
      <c r="E264" s="6"/>
      <c r="F264" s="27"/>
      <c r="G264" s="28"/>
    </row>
    <row r="265" spans="1:61" ht="12.75" customHeight="1">
      <c r="A265" s="66" t="s">
        <v>252</v>
      </c>
      <c r="B265" s="66"/>
      <c r="C265" s="66"/>
      <c r="D265" s="66"/>
      <c r="E265" s="66"/>
      <c r="F265" s="66"/>
      <c r="G265" s="66"/>
    </row>
    <row r="266" spans="1:61" s="4" customFormat="1" ht="12.75" customHeight="1">
      <c r="A266" s="49" t="s">
        <v>253</v>
      </c>
      <c r="B266" s="48"/>
      <c r="C266" s="48"/>
      <c r="D266" s="48"/>
      <c r="E266" s="48"/>
      <c r="F266" s="48"/>
      <c r="G266" s="50"/>
      <c r="H266" s="5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1:61" s="4" customFormat="1" ht="12.75" customHeight="1">
      <c r="A267" s="51" t="s">
        <v>254</v>
      </c>
      <c r="B267" s="10"/>
      <c r="D267" s="52"/>
      <c r="E267" s="52"/>
      <c r="F267" s="53"/>
      <c r="G267" s="54"/>
      <c r="H267" s="5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1:61" s="4" customFormat="1" ht="12.75" customHeight="1">
      <c r="A268" s="53" t="s">
        <v>255</v>
      </c>
      <c r="B268" s="10"/>
      <c r="F268" s="10"/>
      <c r="G268" s="55"/>
      <c r="H268" s="5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1:61" s="4" customFormat="1" ht="14.25" customHeight="1">
      <c r="A269" s="22" t="s">
        <v>256</v>
      </c>
      <c r="B269" s="10"/>
      <c r="D269" s="10"/>
      <c r="E269" s="10"/>
      <c r="F269" s="10"/>
      <c r="G269" s="56"/>
      <c r="H269" s="5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</sheetData>
  <mergeCells count="13">
    <mergeCell ref="A11:C11"/>
    <mergeCell ref="B243:C243"/>
    <mergeCell ref="A265:G265"/>
    <mergeCell ref="A1:G1"/>
    <mergeCell ref="A3:C7"/>
    <mergeCell ref="D3:G3"/>
    <mergeCell ref="D4:D7"/>
    <mergeCell ref="E4:E7"/>
    <mergeCell ref="F4:G4"/>
    <mergeCell ref="F5:F7"/>
    <mergeCell ref="G5:G7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2025-07-23T14:04:26Z</cp:lastPrinted>
  <dcterms:created xsi:type="dcterms:W3CDTF">2022-05-26T15:40:00Z</dcterms:created>
  <dcterms:modified xsi:type="dcterms:W3CDTF">2025-07-23T14:04:30Z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4A167227EA454959AF44CEFCA3A148B7_12</vt:lpwstr>
  </property>
  <property fmtid="{D5CDD505-2E9C-101B-9397-08002B2CF9AE}" pid="3" name="KSOProductBuildVer">
    <vt:lpwstr>3082-12.2.0.21546</vt:lpwstr>
  </property>
</Properties>
</file>